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D3BB0410-7B20-4241-ACC3-2726B04B4EDF}" xr6:coauthVersionLast="47" xr6:coauthVersionMax="47" xr10:uidLastSave="{00000000-0000-0000-0000-000000000000}"/>
  <bookViews>
    <workbookView xWindow="1245" yWindow="210" windowWidth="25095" windowHeight="15390" xr2:uid="{00000000-000D-0000-FFFF-FFFF00000000}"/>
  </bookViews>
  <sheets>
    <sheet name="Lapas1" sheetId="1" r:id="rId1"/>
  </sheets>
  <definedNames>
    <definedName name="_xlnm._FilterDatabase" localSheetId="0" hidden="1">Lapas1!$A$4:$Q$154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2" i="1" l="1"/>
  <c r="M152" i="1"/>
  <c r="M120" i="1"/>
  <c r="M116" i="1"/>
  <c r="N115" i="1"/>
  <c r="M115" i="1"/>
  <c r="M97" i="1"/>
  <c r="M93" i="1"/>
  <c r="N60" i="1"/>
  <c r="N57" i="1"/>
  <c r="N50" i="1"/>
  <c r="F47" i="1"/>
  <c r="N46" i="1"/>
  <c r="N44" i="1"/>
  <c r="N43" i="1"/>
  <c r="N42" i="1"/>
  <c r="N30" i="1"/>
  <c r="N29" i="1"/>
  <c r="N26" i="1"/>
  <c r="M26" i="1" s="1"/>
  <c r="N23" i="1"/>
  <c r="N20" i="1"/>
  <c r="N15" i="1"/>
  <c r="M15" i="1"/>
</calcChain>
</file>

<file path=xl/sharedStrings.xml><?xml version="1.0" encoding="utf-8"?>
<sst xmlns="http://schemas.openxmlformats.org/spreadsheetml/2006/main" count="920" uniqueCount="574">
  <si>
    <t>Ei. Nr.</t>
  </si>
  <si>
    <t xml:space="preserve">Turto pavadinimas </t>
  </si>
  <si>
    <t>unikalus numeris</t>
  </si>
  <si>
    <t xml:space="preserve">Perduotas bendras kv. m. plotas </t>
  </si>
  <si>
    <t>NT įsigijimo  ar pasigaminimo savikaina,</t>
  </si>
  <si>
    <t>NT balansinė vertė Eurais ( 2019-07-01)</t>
  </si>
  <si>
    <t>NT panaudojimas:</t>
  </si>
  <si>
    <t xml:space="preserve">Nenaudojamos  funkcijoms vykdyti </t>
  </si>
  <si>
    <t>Pastabos (pastatų plotai yra naudojami remiantis Nekilnojamojo turto registrų duomenimis)</t>
  </si>
  <si>
    <t xml:space="preserve">Inventorinis Nr. </t>
  </si>
  <si>
    <t>2019 m. I pusm.</t>
  </si>
  <si>
    <t>Kiek kv. m. naudojama savivaldybės reikmėms</t>
  </si>
  <si>
    <t xml:space="preserve">kiek kv.m. išnuomota </t>
  </si>
  <si>
    <t xml:space="preserve">kiek kv.m. perduota pagal panaudą </t>
  </si>
  <si>
    <t xml:space="preserve">Nenaudojama (laisvos patalpos) </t>
  </si>
  <si>
    <t xml:space="preserve">Skirtumas </t>
  </si>
  <si>
    <t>1</t>
  </si>
  <si>
    <t>4796-1013-8014</t>
  </si>
  <si>
    <t>Nenaudojamos veikloje, parduodama</t>
  </si>
  <si>
    <t>4796-1013-8041</t>
  </si>
  <si>
    <t>4796-1013-8063</t>
  </si>
  <si>
    <t>4796-1013-8074</t>
  </si>
  <si>
    <t>4794-0005-4016</t>
  </si>
  <si>
    <t>Nenaudojamos veikloje</t>
  </si>
  <si>
    <t>Administracinis pastatas</t>
  </si>
  <si>
    <t>4793-6012-6020</t>
  </si>
  <si>
    <t>nenaudojamos veikloje</t>
  </si>
  <si>
    <t>Mokyklos pastatas</t>
  </si>
  <si>
    <t>4793-9003-3014</t>
  </si>
  <si>
    <t>Stupurų mokyklos pastatas</t>
  </si>
  <si>
    <t>laisvos</t>
  </si>
  <si>
    <t>Stupurų ūkinis</t>
  </si>
  <si>
    <t>Ūkiniai pastatai nenaudojami?</t>
  </si>
  <si>
    <t>01010013</t>
  </si>
  <si>
    <t>Vaistinė (Butas)</t>
  </si>
  <si>
    <t xml:space="preserve"> būstas Nenaudojama veikloje, nurašyta?</t>
  </si>
  <si>
    <t>VIRKAI</t>
  </si>
  <si>
    <t>101058</t>
  </si>
  <si>
    <t>Linkaičių med.punktas</t>
  </si>
  <si>
    <t>panauda PSPC</t>
  </si>
  <si>
    <t>Administracija valdo 950,1 kv.m. (1068,88-118,78 bibliotekai patikėjimo), pagal panaudą perduota 288,7 kv.m., lieka 661,4 kv.m., ar tas plotas nenaudojamas?</t>
  </si>
  <si>
    <t>10008810</t>
  </si>
  <si>
    <t xml:space="preserve">Linkaičių vaikų darželis </t>
  </si>
  <si>
    <t>nenaudojama veikloje</t>
  </si>
  <si>
    <t>100088</t>
  </si>
  <si>
    <t>Negyv. patalpos  (buvęs Linkaičių vaikų darželis)</t>
  </si>
  <si>
    <t>panauda moterų asociac.</t>
  </si>
  <si>
    <t>1000882</t>
  </si>
  <si>
    <t>Negyv. Patalpos (buvęs Linkaičių vaikų darželis)</t>
  </si>
  <si>
    <t>bendruomenei panauda</t>
  </si>
  <si>
    <t>1000881</t>
  </si>
  <si>
    <t>Negyv. patalpos Linkaičių km ( buvęs Linkaičių vaikų darželis),</t>
  </si>
  <si>
    <t>22000087</t>
  </si>
  <si>
    <t>Didžiosios Daunoravos dvaro sodybos dvarininko namas</t>
  </si>
  <si>
    <t>REGBUT</t>
  </si>
  <si>
    <t>01_100032</t>
  </si>
  <si>
    <t>Negyv.patalpos (pirtis)</t>
  </si>
  <si>
    <t xml:space="preserve">raudonasis kryž, panauda nutraukta 2018 m. </t>
  </si>
  <si>
    <t>Administracija valdo 207,09 kv.m. (372,96-165,87 butų ūkiui patikėjimo teise). Raudonasis kryžius sutartį nutraukė 2018 m., tai visas plotas - 207,09 kv.m. nenaudojamas?</t>
  </si>
  <si>
    <t>1011550</t>
  </si>
  <si>
    <t xml:space="preserve">Pirtis </t>
  </si>
  <si>
    <t>nenaudojama?</t>
  </si>
  <si>
    <t>101155</t>
  </si>
  <si>
    <t xml:space="preserve">Bendrabutis Nr. 2 </t>
  </si>
  <si>
    <t>netinkamas gyventi</t>
  </si>
  <si>
    <t>100043</t>
  </si>
  <si>
    <t>Kriukų ambulatorija</t>
  </si>
  <si>
    <t>Bendras pastato plotas 530 kv.m, PSPC pagal panaudą turi 162,3 kv.m., Ilgalaikio turto kortelės 01_100018 plotas - 192,27 kv.m., ir 2019-08-01 nebeskaičiuojamas nusidėvėjimas. Antras aušktas 109, kv.m. parduodamas. 27,94 išnuomotas. lieka 230,76 kv. m. kur apskaitomas likęs plotas  (230,76-192,27 =38,49 kv.m.)</t>
  </si>
  <si>
    <t>01_100018</t>
  </si>
  <si>
    <t>PSPC</t>
  </si>
  <si>
    <t>Autobusų stotis (Žagarės)</t>
  </si>
  <si>
    <t>veikloje nenaudojama?</t>
  </si>
  <si>
    <t>SAUKUZ</t>
  </si>
  <si>
    <t>101224</t>
  </si>
  <si>
    <t>Maželių pradinė mokykla ir kiti statiniai</t>
  </si>
  <si>
    <t>veikloje nenaudojama, parduodama</t>
  </si>
  <si>
    <t>Mindaugių kaimo bendr.panauda</t>
  </si>
  <si>
    <t>1003251</t>
  </si>
  <si>
    <t xml:space="preserve">Gal neperduotos bendro naudojimo patalpos </t>
  </si>
  <si>
    <t>veikloje nenaudojamas, parduodama</t>
  </si>
  <si>
    <t>Sandėlis</t>
  </si>
  <si>
    <t xml:space="preserve">Gyvenamas pastatas </t>
  </si>
  <si>
    <t>nenaudojamas veikloje</t>
  </si>
  <si>
    <t>ARUADO</t>
  </si>
  <si>
    <t xml:space="preserve">Administracinio pastato patalpos </t>
  </si>
  <si>
    <t>hzr, parduodama</t>
  </si>
  <si>
    <t>parduodama</t>
  </si>
  <si>
    <t>C000009404</t>
  </si>
  <si>
    <t>panauda</t>
  </si>
  <si>
    <t>VŠĮ Plačiajuostis internetas</t>
  </si>
  <si>
    <t>1818137329</t>
  </si>
  <si>
    <t>Administracinės paskirties patalpos</t>
  </si>
  <si>
    <t>Valstybės vaikų teisių apsaugos ir įvaikinimo tarnyba</t>
  </si>
  <si>
    <t>C000013848</t>
  </si>
  <si>
    <t>Savivaldybė kab. Nr. 122</t>
  </si>
  <si>
    <t>DANDAN</t>
  </si>
  <si>
    <t>7000018554</t>
  </si>
  <si>
    <t>Gataučių kult. namai</t>
  </si>
  <si>
    <t>veikloje nenaudojama</t>
  </si>
  <si>
    <t>411220001</t>
  </si>
  <si>
    <t xml:space="preserve">Kultūros namų patalpos </t>
  </si>
  <si>
    <t>Gataučių jaunimo klubas</t>
  </si>
  <si>
    <t>C000013600</t>
  </si>
  <si>
    <t xml:space="preserve">Ferma </t>
  </si>
  <si>
    <t xml:space="preserve">Malgūžių k., Kriukų sen., Joniškio r. sav.; </t>
  </si>
  <si>
    <t>AUDIMP</t>
  </si>
  <si>
    <t>C000012842</t>
  </si>
  <si>
    <t>C000012840</t>
  </si>
  <si>
    <t xml:space="preserve">Žagarės m. ambulatorija </t>
  </si>
  <si>
    <t>Gydymo įstaigų pastatai</t>
  </si>
  <si>
    <t>pagal panaudą PSPC</t>
  </si>
  <si>
    <t>Administracijos valdoma  pastato dalis - 808,22 kv.m. (1004,2 -195,98 kv.m. patikėjimo teise bibliotekai). , pagal panaudą perduota 618,18 kv.m. (panauda PSPC NT registrų centre neįregistruota). Likęs plotas - 190,04 nenaudojamas? Administracijos apskaitoje apskaitoma 850,9kv. M.?</t>
  </si>
  <si>
    <t>Patalpos</t>
  </si>
  <si>
    <t>VO "Spalvotas veidas"</t>
  </si>
  <si>
    <t>421010002</t>
  </si>
  <si>
    <t>Žagarės ambulatorija  (22/100 dalys+197,95kv.m)</t>
  </si>
  <si>
    <t>01_100017</t>
  </si>
  <si>
    <t>311</t>
  </si>
  <si>
    <t>Ūkinis pastatas</t>
  </si>
  <si>
    <t>100014 01</t>
  </si>
  <si>
    <t>Žagarės administr.pastatas (buvusi vaistinė)</t>
  </si>
  <si>
    <t>nuoma Gintarinė vaistinė</t>
  </si>
  <si>
    <t>bendras plotas 736,48 kv.m., išnuomota 121,35 kv.m. likęs plotas - 615,13 kv.m. nenaudojamas?</t>
  </si>
  <si>
    <t>1126009</t>
  </si>
  <si>
    <t>Negyv. patalpos (buvusi vaistinė)</t>
  </si>
  <si>
    <t>11260321</t>
  </si>
  <si>
    <t>Negyv. patalpos (trečias aukštas) Jaunimo centras</t>
  </si>
  <si>
    <t xml:space="preserve">ARUADO, Gal čia bendro naudojimo patalpos? </t>
  </si>
  <si>
    <t>101312</t>
  </si>
  <si>
    <t xml:space="preserve">Administracinis pastatas </t>
  </si>
  <si>
    <t>gataučių seniūnija</t>
  </si>
  <si>
    <t>(303,24-40,96 kv.m. bibliotekai patikėjimo). Lieka 262,28,  apskaitoje iš viso apskaitoma 305,2 kv.m. (181,71+21,46+93,28+8,75)</t>
  </si>
  <si>
    <t>01_101008</t>
  </si>
  <si>
    <t>nuoma Telia</t>
  </si>
  <si>
    <t>C000009416</t>
  </si>
  <si>
    <t xml:space="preserve">nenaudojama? Seniūnijos patalpos </t>
  </si>
  <si>
    <t>C000009411</t>
  </si>
  <si>
    <t xml:space="preserve">Negyv. patalpos administraciniame pastate </t>
  </si>
  <si>
    <t>1010081</t>
  </si>
  <si>
    <t>Pastatas- pirtis</t>
  </si>
  <si>
    <t>AGNDAU</t>
  </si>
  <si>
    <t>101039</t>
  </si>
  <si>
    <t>Buvusios dvarvietės tvartas</t>
  </si>
  <si>
    <t xml:space="preserve">Nemeikšių k., Saugėlaukio sen. Joniškio r. sav.; </t>
  </si>
  <si>
    <t>1190 m3</t>
  </si>
  <si>
    <t>EDINAK</t>
  </si>
  <si>
    <t>C000012786</t>
  </si>
  <si>
    <t>630 m3</t>
  </si>
  <si>
    <t>C000012788</t>
  </si>
  <si>
    <t>1050 m3</t>
  </si>
  <si>
    <t>C000012789</t>
  </si>
  <si>
    <t>221 m3</t>
  </si>
  <si>
    <t>C000012790</t>
  </si>
  <si>
    <t>Buvusios dvarvietės ūkinis pastatas</t>
  </si>
  <si>
    <t>462 m3</t>
  </si>
  <si>
    <t>C000012791</t>
  </si>
  <si>
    <t>110 m3</t>
  </si>
  <si>
    <t>C000012792</t>
  </si>
  <si>
    <t>80 m3</t>
  </si>
  <si>
    <t>C000012793</t>
  </si>
  <si>
    <t xml:space="preserve">Pirtis su katiline </t>
  </si>
  <si>
    <t>panauda veidei</t>
  </si>
  <si>
    <t>Administracija valdo 141,76 kv.m. (327,22-185,46 kv.m. patikėjimo teise butų ūkiui). Pagal panaudą Veidei perduota 113,31 kv.m., lieka 28,45 kv.m., nenaudojamas?gal bendro naudojimo patalpos</t>
  </si>
  <si>
    <t>101223</t>
  </si>
  <si>
    <t xml:space="preserve">Patalpos </t>
  </si>
  <si>
    <t xml:space="preserve">P. Avižonio g. 18, Žagareje; </t>
  </si>
  <si>
    <t>nenaudojama veikloje?</t>
  </si>
  <si>
    <t>1818137458</t>
  </si>
  <si>
    <t>Odontologijos skyrius</t>
  </si>
  <si>
    <t>Ligoninė</t>
  </si>
  <si>
    <t>C000034639</t>
  </si>
  <si>
    <t>135,40 kv. m. patalpos Joniškio ligoninė</t>
  </si>
  <si>
    <t>UAB "Diahema"</t>
  </si>
  <si>
    <t>C000009440</t>
  </si>
  <si>
    <t>Ligoninė, priestatas, rūsys</t>
  </si>
  <si>
    <t>Joniškio ligoninė</t>
  </si>
  <si>
    <t>1010420</t>
  </si>
  <si>
    <t>Mait.patalpos Joniškio ligoninė</t>
  </si>
  <si>
    <t>VŠĮ "Bruneros"</t>
  </si>
  <si>
    <t>1012516</t>
  </si>
  <si>
    <t>veikloje neneudojama</t>
  </si>
  <si>
    <t>106</t>
  </si>
  <si>
    <t xml:space="preserve">Odontologijos skyrius </t>
  </si>
  <si>
    <t>1061</t>
  </si>
  <si>
    <t>GMP</t>
  </si>
  <si>
    <t>2</t>
  </si>
  <si>
    <t>Patalpos Poliklinikoje</t>
  </si>
  <si>
    <t>Alvydas Vaičiukynas</t>
  </si>
  <si>
    <t>C000011772</t>
  </si>
  <si>
    <t xml:space="preserve">Negyv.patalpos (poliklinika -67,95 kv.m.) </t>
  </si>
  <si>
    <t>UAB "Nemuno vaistinė"</t>
  </si>
  <si>
    <t>1161</t>
  </si>
  <si>
    <t xml:space="preserve">Negyvenamos patalpos </t>
  </si>
  <si>
    <t>Ligonių kasos</t>
  </si>
  <si>
    <t>7000021087</t>
  </si>
  <si>
    <t>Poliklinika</t>
  </si>
  <si>
    <t>5</t>
  </si>
  <si>
    <t>Poliklinika, rūsys</t>
  </si>
  <si>
    <t xml:space="preserve">Joniškio ligoninė, faktiškai nenaudoja </t>
  </si>
  <si>
    <t>1010360</t>
  </si>
  <si>
    <t>Diabeto klubas "Viltis"</t>
  </si>
  <si>
    <t>11240021</t>
  </si>
  <si>
    <t>Skalbykla, katilinė, garažai</t>
  </si>
  <si>
    <t>1010410</t>
  </si>
  <si>
    <t>Garažas</t>
  </si>
  <si>
    <t>C000009145</t>
  </si>
  <si>
    <t>30</t>
  </si>
  <si>
    <t>Vaikų poliklinika</t>
  </si>
  <si>
    <t>1010470</t>
  </si>
  <si>
    <t>1010500</t>
  </si>
  <si>
    <t>1010510</t>
  </si>
  <si>
    <t>Sandėlys</t>
  </si>
  <si>
    <t>1010520</t>
  </si>
  <si>
    <t>nenaudojama, parduodamas</t>
  </si>
  <si>
    <t>12,07 kv. m.  Administracinio pastato patalpos</t>
  </si>
  <si>
    <t>UAB "Telia Lietuva"</t>
  </si>
  <si>
    <t>administracija valdo 550,8 kv.m. (594,12-43,32 patikėjimo bibliotekai). Pagal panaudas perduota 245,54 kv.m. Likęs plotas - 308,26 kv.m. nenaudojamas?</t>
  </si>
  <si>
    <t>C000009415</t>
  </si>
  <si>
    <t>Daukšių administracinis pastatas</t>
  </si>
  <si>
    <t>102305</t>
  </si>
  <si>
    <t>Negyv. patalpos (buvęs Daukšių administracinis pastatas)</t>
  </si>
  <si>
    <t>Daukšių kaimo bendr.</t>
  </si>
  <si>
    <t>1023051</t>
  </si>
  <si>
    <t>Negyv.patalpos (buvęs Daukšių adminstrc.pastatas)</t>
  </si>
  <si>
    <t>1023052</t>
  </si>
  <si>
    <t>Garažas (negyvenamosios patalpos-boksai), esantis prie Parko g. 1, Satkūnų k., Joniškio r. sav.</t>
  </si>
  <si>
    <t xml:space="preserve">Satkūnų k., Joniškio r. sav.; </t>
  </si>
  <si>
    <t>404 m3</t>
  </si>
  <si>
    <t>nenaudojama?parduodama</t>
  </si>
  <si>
    <t>C000012414</t>
  </si>
  <si>
    <t>Kepalių km negyvenamos patalpos (mokyklos pastatas)</t>
  </si>
  <si>
    <t>Saulės g. 27, Kepalių k.; 4797-2014-7016</t>
  </si>
  <si>
    <t>administracija valdo 147,55 kv.m. (313,33-165,78 kv.m. bibliot patikėjimo), šis plotas nenaudojamas?</t>
  </si>
  <si>
    <t>1001230</t>
  </si>
  <si>
    <t>Daukšių mokykla su pastatais</t>
  </si>
  <si>
    <t>Saulėtekio g. 1, Daukšių k.; 4798-0013-0011;4798-0013-0022</t>
  </si>
  <si>
    <t>Negyvenamos patalpos administraciniame pastate</t>
  </si>
  <si>
    <t>Senoji g. 4,  Daunoriškės k., Satkūnų sen.; 4796-0014-9022</t>
  </si>
  <si>
    <t>Daunoravos kaimo bendruomenė</t>
  </si>
  <si>
    <t>visas pastato plotas atiduotas kaimo bendruomenei, o dar papildomai 19,42 nuomojais Telia?</t>
  </si>
  <si>
    <t>įrašo apskaitoje nėra?</t>
  </si>
  <si>
    <t>C000012371</t>
  </si>
  <si>
    <t xml:space="preserve">Bendrabutis </t>
  </si>
  <si>
    <t>Sodų g. 20 Ziniūnų k.; 4799-0006-0010</t>
  </si>
  <si>
    <t>Ziniūnų kaimo bendr.</t>
  </si>
  <si>
    <t>Administracijos valdomas plotas - 600,5 kv.m., pagal panaudą perduota 323,32 kv.m., likęs plotas - 277,18 kv.m. nenaudojamas? (282,2 kv.m. plotui panaudos sutaris bendruomenei pasibaigė 2019-09-01, registrų c. Neišregistruota)</t>
  </si>
  <si>
    <t xml:space="preserve">Negyv. Patalpos </t>
  </si>
  <si>
    <t>Sodų g. 20, Ziniūnų km., Joniškio r.; 4799-0006-0010</t>
  </si>
  <si>
    <t>1000331</t>
  </si>
  <si>
    <t>Ziniūnų med. Punktas</t>
  </si>
  <si>
    <t xml:space="preserve">Ziniūnų kaimo bendr., kartojasi  84,93 </t>
  </si>
  <si>
    <t>9</t>
  </si>
  <si>
    <t>Kultūros mokslo pastatas</t>
  </si>
  <si>
    <t>Sodų g. 3, Gaižaičių k.; 4798-8011-3014</t>
  </si>
  <si>
    <t>nenaudojama veikloje, parduodama</t>
  </si>
  <si>
    <t>101001</t>
  </si>
  <si>
    <t>Sodų g. 3, Gaižaičių k.; 4798-8011-3025</t>
  </si>
  <si>
    <t>101003</t>
  </si>
  <si>
    <t>Kirnaičių pagrindinė mokykla</t>
  </si>
  <si>
    <t>Šiaukių Senoji g, 5, Kirnaičių k.;  4797-8005-8012</t>
  </si>
  <si>
    <t>patikėjimo teisė Gasčiūnų mokyklai neišregistruota</t>
  </si>
  <si>
    <t>01010011</t>
  </si>
  <si>
    <t xml:space="preserve">Ūkinis pastatas </t>
  </si>
  <si>
    <t>Šiaulių senoji g. 26, Joniškis; 4792-9000-3027</t>
  </si>
  <si>
    <t>101319</t>
  </si>
  <si>
    <t>Šiaulių senoji g. 26, Joniškis; 4792-9000-3038</t>
  </si>
  <si>
    <t>101320</t>
  </si>
  <si>
    <t>Negyv. pat.</t>
  </si>
  <si>
    <t>Šiaulių senoji g. 26-1, Joniškis; 4792-9000-3016:0003</t>
  </si>
  <si>
    <t>101314</t>
  </si>
  <si>
    <t>Linkaičių mokyklos pastatas</t>
  </si>
  <si>
    <t>Taikos g. 1, Linkaičių k.; 4797-0021-1019</t>
  </si>
  <si>
    <t>VŠĮ "Pasaulio vabzdžių galerija"</t>
  </si>
  <si>
    <t>Pagal NT registrus VŠĮ neperduota pagal panaudą, ir natūroje veiklos VŠĮ nevykdo, tai patalpos nenaudojamos?</t>
  </si>
  <si>
    <t>1818136749</t>
  </si>
  <si>
    <t>Linkaičių ūkinis pastatas</t>
  </si>
  <si>
    <t>Taikos g. 1, Linkaičių k.; 4797-0021-1028</t>
  </si>
  <si>
    <t>1818136750</t>
  </si>
  <si>
    <t>Linkaičių m-klos katilinė</t>
  </si>
  <si>
    <t>Taikos g. 1, Linkaičių k.; 4797-0021-1030</t>
  </si>
  <si>
    <t>1818136751</t>
  </si>
  <si>
    <t>Ūkinis (rusys)- ledainės liekanos, Vaizgučių dvaro sodybos fragmentų vertingosios savybės</t>
  </si>
  <si>
    <t xml:space="preserve">Vaizgučių k., Gataučių sen., Joniškio r.; </t>
  </si>
  <si>
    <t>32 m3</t>
  </si>
  <si>
    <t>x</t>
  </si>
  <si>
    <t>nenaudojama veikoje</t>
  </si>
  <si>
    <t>C000034644</t>
  </si>
  <si>
    <t>Ūkinis pastatas (Ponų namo liekanos, Vaizgučių dvaro sodybos fragmentų vertingosios savybės)</t>
  </si>
  <si>
    <t>1155 m3</t>
  </si>
  <si>
    <t>C000034643</t>
  </si>
  <si>
    <t xml:space="preserve">Gyvenamas namas </t>
  </si>
  <si>
    <t xml:space="preserve">Vazgučių k., Gataučių sen., Joniškio r. sav.; </t>
  </si>
  <si>
    <t>578 m3</t>
  </si>
  <si>
    <t>C000012441</t>
  </si>
  <si>
    <t>Ūkinis pastatas (Mindaugių mokykla)</t>
  </si>
  <si>
    <t>Virčiuvio g. 2A, Mindaugių k.; 4792-4002-4049</t>
  </si>
  <si>
    <t>121001-2</t>
  </si>
  <si>
    <t>Mindaugių mokyklos pastatas su priklausiniais</t>
  </si>
  <si>
    <t>Virčiuvio g. 3, Mindaugių k.;           Virčiuvio g. 2A, Mindaugių k.; 4792-4002-4016;            4792-4002-4027</t>
  </si>
  <si>
    <t>Juodeikių pradinė mokykla ir kiti statiniai</t>
  </si>
  <si>
    <t>Vytauto g. 9, Juodeikių km., Joniškio r.;  4797-7018-3013</t>
  </si>
  <si>
    <t>Juodeikių bendruomenė</t>
  </si>
  <si>
    <t>1000732</t>
  </si>
  <si>
    <t xml:space="preserve">Bibliotekos patalpos </t>
  </si>
  <si>
    <t>Ziniūnų k. Sodų g.20; 4799-0006-0010</t>
  </si>
  <si>
    <t xml:space="preserve">Ziniūnų kaimo bendr. Kartojasi 1548 pv. </t>
  </si>
  <si>
    <t>Ziniūnų kaimo bendr., plotas kartojasi inv. Nr.100033 ir įeina į  inv. Nr. 1818136796</t>
  </si>
  <si>
    <t>400122007</t>
  </si>
  <si>
    <t>Ziniūnų km; 4799-0006-0010</t>
  </si>
  <si>
    <t>Ziniūnų kaimo bendr. Veikloje nenaudoja</t>
  </si>
  <si>
    <t>Ziniūnų kaimo bendr. Nesinaudoja patalpomis, į plotą įeina ir inv. Nr. 100033 nurodytas plotas</t>
  </si>
  <si>
    <t>1818136796</t>
  </si>
  <si>
    <t>Negyvenamos patalpos (buvusi mokykla)</t>
  </si>
  <si>
    <t>Žagarės g. 14, Kalnelio k.; 4796-4007-6018</t>
  </si>
  <si>
    <t>veikloje nenaudojama, Perduota Butų ūkiui</t>
  </si>
  <si>
    <t>7000020680</t>
  </si>
  <si>
    <t xml:space="preserve">Kalnelio km negyv.patalpos, </t>
  </si>
  <si>
    <t>Žagarės g. 14, Kalnelis; 4796-4007-6018</t>
  </si>
  <si>
    <t>veikloje nenaudojama, Perduota butų ūkiui</t>
  </si>
  <si>
    <t>1001210</t>
  </si>
  <si>
    <t>Pastatas</t>
  </si>
  <si>
    <t>Žagarės g. 21A, Joniškis; 4799-0000-7011</t>
  </si>
  <si>
    <t>parduodamas</t>
  </si>
  <si>
    <t>Žagarės g. 21A, Joniškis; 4799-0000-7022</t>
  </si>
  <si>
    <t>Žagarės g. 21A, Joniškis; 4799-0000-7033</t>
  </si>
  <si>
    <t>Butas</t>
  </si>
  <si>
    <t>Žagarės g. 8-5, Joniškis; 4790-0007-7019:0004</t>
  </si>
  <si>
    <t>parduotas</t>
  </si>
  <si>
    <t>JANAUG</t>
  </si>
  <si>
    <t>01_100062</t>
  </si>
  <si>
    <t>Parko g. 11, Kalnelis; 4798-4015-6039</t>
  </si>
  <si>
    <t>4798-4015-6039</t>
  </si>
  <si>
    <t>S. Dariaus ir S. Girėno g. 25, Kriukai; 4797-0013-9016</t>
  </si>
  <si>
    <t>4797-0013-9016</t>
  </si>
  <si>
    <t>Senoji g. 4, Daunoriškės; 4796-0014-9010</t>
  </si>
  <si>
    <t>4796-0014-9010</t>
  </si>
  <si>
    <t>Žagarės g. 38, Žiūriai; 4400-4235-5717</t>
  </si>
  <si>
    <t>4400-4235-5717</t>
  </si>
  <si>
    <t>1561 m3</t>
  </si>
  <si>
    <t>Žagarės g. 38 A, Žiūriai; 4400-4236-0749</t>
  </si>
  <si>
    <t>4400-4236-0749</t>
  </si>
  <si>
    <t>1527 m3</t>
  </si>
  <si>
    <t>Senoji g. 4, Daunoriškės; 4796-0014-9022</t>
  </si>
  <si>
    <t>4796-0014-9022</t>
  </si>
  <si>
    <t>Šiaulių g. 15-2, Žagarė; 4400-0513-3015:1475</t>
  </si>
  <si>
    <t>4400-0513-3015:1475</t>
  </si>
  <si>
    <t>Basanavičiaus g. 52-3, Joniškis; 4792-0001-5010:0004</t>
  </si>
  <si>
    <t>4792-0001-5010:0004</t>
  </si>
  <si>
    <t>Basanavičiaus g. 52-3, Joniškis; 4792-0001-5020</t>
  </si>
  <si>
    <t>4792-0001-5020</t>
  </si>
  <si>
    <t>Girstulės g. 10-1, Beržėnų k., Rudiškių sen. 4797-2015-2015:0002</t>
  </si>
  <si>
    <t>Girstulės g. 10-1, Beržėnų k., Rudiškių sen. 4797-2015-2026</t>
  </si>
  <si>
    <t>Girstulės g. 10-1, Beržėnų k., Rudiškių sen. 4797-2015-2037</t>
  </si>
  <si>
    <t>Girstulės g. 10-3, Beržėnų k., Rudiškių sen. 4797-2015-2015:0004</t>
  </si>
  <si>
    <t>Girstulės g. 10-3, Beržėnų k., Rudiškių sen. 4797-2015-2026</t>
  </si>
  <si>
    <t>Girstulės g. 10-3, Beržėnų k., Rudiškių sen. 4797-2015-2037</t>
  </si>
  <si>
    <t>Girstulės g. 10-5, Beržėnų k., Rudiškių sen. 4797-2015-2015:P0005</t>
  </si>
  <si>
    <t>Girstulės g. 10-5, Beržėnų k., Rudiškių sen. 4797-2015-2026</t>
  </si>
  <si>
    <t>Girstulės g. 10-5, Beržėnų k., Rudiškių sen. 4797-2015-2037</t>
  </si>
  <si>
    <t>Girstulės g. 10-6, Beržėnų k., Rudiškių sen. 4797-2015-2015-0006</t>
  </si>
  <si>
    <t>Girstulės g. 10-6, Beržėnų k., Rudiškių sen. 4797-2015-2026</t>
  </si>
  <si>
    <t>Girstulės g. 10-6, Beržėnų k., Rudiškių sen. 4797-2015-2040</t>
  </si>
  <si>
    <t>Girstulės g. 10-7, Beržėnų k., Rudiškių sen. 4797-2015-2015:0007</t>
  </si>
  <si>
    <t>Girstulės g. 10-7, Beržėnų k., Rudiškių sen. 4797-2015-2026</t>
  </si>
  <si>
    <t>Girstulės g. 10-7, Beržėnų k., Rudiškių sen. 4797-2015-2037</t>
  </si>
  <si>
    <t>Dvaro g. 5B, Satkūnų k., Joniškio r. 4400-4581-2366</t>
  </si>
  <si>
    <t>Parko g. 1, Skaistgirys 4797-9009-7012</t>
  </si>
  <si>
    <t>Pastatas - internatas (globos namai)</t>
  </si>
  <si>
    <t>Miesto a.24; žagarė 4790-9000-4017</t>
  </si>
  <si>
    <t>4790-9000-4017</t>
  </si>
  <si>
    <t xml:space="preserve">Gyv.butas </t>
  </si>
  <si>
    <t xml:space="preserve"> Žemaičių g. 25-7, Joniškis; 4790-0001-3019</t>
  </si>
  <si>
    <t>4790-0001-3019</t>
  </si>
  <si>
    <t>C000012178</t>
  </si>
  <si>
    <t>Berželio g. 26-7, Minčaičių k.; 4795-9003-4013:0008</t>
  </si>
  <si>
    <t>neišnuomotas, parduodamas</t>
  </si>
  <si>
    <t>101270</t>
  </si>
  <si>
    <t xml:space="preserve">Butas su rūsiu </t>
  </si>
  <si>
    <t>Butas su rūsiu Jurdaičių km. Liepų g.3-2; 4799-0005-9018:0006</t>
  </si>
  <si>
    <t xml:space="preserve">2 bt.gyv.namas (1 butas) </t>
  </si>
  <si>
    <t>Damelių k.; 4797-1010-1014</t>
  </si>
  <si>
    <t>Dragūnų g. 1-3, Jauniūnų k., Gataučių sen., Joniškio r.; 4797-1013-8012:0008</t>
  </si>
  <si>
    <t>neišnuomotas</t>
  </si>
  <si>
    <t>01_100008</t>
  </si>
  <si>
    <t xml:space="preserve">Butas </t>
  </si>
  <si>
    <t>Dvaro g. 2-1, Jakiškių k. ; 4797-4017-7014</t>
  </si>
  <si>
    <t>C000012717</t>
  </si>
  <si>
    <t>Dvaro g. 2-2, Jakiškių k. ; 4797-4017-7014</t>
  </si>
  <si>
    <t>C000012718</t>
  </si>
  <si>
    <t>Dvaro g. 2-3, Jakiškių k. ; 4797-4017-7014</t>
  </si>
  <si>
    <t>C000012719</t>
  </si>
  <si>
    <t>Dvaro g. 2-4, Jakiškių k. ; 4797-4017-7014</t>
  </si>
  <si>
    <t>C000012720</t>
  </si>
  <si>
    <t>Dvaro g. 2-5, Jakiškių k. ; 4797-4017-7014</t>
  </si>
  <si>
    <t>C000012721</t>
  </si>
  <si>
    <t>Dvaro g. 2-6, Jakiškių k. ; 4797-4017-7014</t>
  </si>
  <si>
    <t>C000012722</t>
  </si>
  <si>
    <t>Dvaro g. 2-7, Jakiškių k. ; 4797-4017-7014</t>
  </si>
  <si>
    <t>C000012723</t>
  </si>
  <si>
    <t xml:space="preserve">Dvaro g. 3, Lieporų k., Kriukų sen., Joniškio r. sav.; </t>
  </si>
  <si>
    <t xml:space="preserve">193 m3, </t>
  </si>
  <si>
    <t>C000012836</t>
  </si>
  <si>
    <t xml:space="preserve">100 m3, </t>
  </si>
  <si>
    <t>C000012837</t>
  </si>
  <si>
    <t>Paaudruvės dvaro sodybos fragmentų ponų namas</t>
  </si>
  <si>
    <t>Girdžiūnų k. 1-1; 4792-8004-2021</t>
  </si>
  <si>
    <t>101135</t>
  </si>
  <si>
    <t>Paaudruvės dvaro sodybos fragmentų antras namas</t>
  </si>
  <si>
    <t xml:space="preserve">Girdžiūnų k. 3-4; </t>
  </si>
  <si>
    <t>sudegęs</t>
  </si>
  <si>
    <t>101157</t>
  </si>
  <si>
    <t>Gyvenamo namo butas</t>
  </si>
  <si>
    <t>Gluosnių g. 12-2, Reibinių k., Skaistgirio sen.; 4792-0007-9012</t>
  </si>
  <si>
    <t>C000012698</t>
  </si>
  <si>
    <t>Namo dalis (24/100)</t>
  </si>
  <si>
    <t>Ivoškių k. 10, Gataučių sen.; 4792-0007-7015</t>
  </si>
  <si>
    <t>C000034645</t>
  </si>
  <si>
    <t xml:space="preserve">Gyv. namas </t>
  </si>
  <si>
    <t xml:space="preserve">Kalnelis, Sidabros g.11; </t>
  </si>
  <si>
    <t>102229</t>
  </si>
  <si>
    <t>Gyv. namo dalis</t>
  </si>
  <si>
    <t>Kęstučio g. 5-2, Žagarė; 4793-7002-7014</t>
  </si>
  <si>
    <t>01_100002</t>
  </si>
  <si>
    <t>Kęstučio g. 5-3, Žagarė; 4793-7002-7014</t>
  </si>
  <si>
    <t>01_100003</t>
  </si>
  <si>
    <t>Latveliškių k. 7-4, Kriukų sen.; 4789-3000-6014:0004</t>
  </si>
  <si>
    <t>C000012714</t>
  </si>
  <si>
    <t>Latveliškių k. 7-5, Kriukų sen.; 4789-3000-6014:0005</t>
  </si>
  <si>
    <t>C000012713</t>
  </si>
  <si>
    <t xml:space="preserve">2 bt.gyv. namas Nr.8 </t>
  </si>
  <si>
    <t>Lazdyniškių k; 4793-0011-9014</t>
  </si>
  <si>
    <t>101096</t>
  </si>
  <si>
    <t>Lazdyniškių (Lieporių)  dvaro sodybos fragmentų antras namas</t>
  </si>
  <si>
    <t xml:space="preserve">Lazdyniškių k. 9, Kriukų sen. Joniškio r.; </t>
  </si>
  <si>
    <t>C000012059</t>
  </si>
  <si>
    <t>Butas su ūkinio pastato dalimi</t>
  </si>
  <si>
    <t>Livonijos g. 15-2, Joniškis; 4793-0002-7015:0007</t>
  </si>
  <si>
    <t>100079</t>
  </si>
  <si>
    <t>Gyv. Namas</t>
  </si>
  <si>
    <t>Livonijos g. 24a-3; 4792-9000-8024</t>
  </si>
  <si>
    <t>M. Slančiausko g. 44-1, Reibinių k.,  Joniškio r.; 4796-8010-2013:0002</t>
  </si>
  <si>
    <t>100106</t>
  </si>
  <si>
    <t>Gyv. namas ir 4 ūkiniai pastatai</t>
  </si>
  <si>
    <t>Mokyklos g. 1, Mekių k. Joniškio r.; 4797-2014-8013</t>
  </si>
  <si>
    <t>01_100010</t>
  </si>
  <si>
    <t xml:space="preserve">Gyv. butas </t>
  </si>
  <si>
    <t>Mokyklos g. 17-2, Jankūnų k., Rudiškių sen.; 4797-5016-4010</t>
  </si>
  <si>
    <t>C000012260</t>
  </si>
  <si>
    <t>Nemeikšių k. 2-5, Saugėlaukio sen., Joniškio r.; 4794-0007-6014:0005</t>
  </si>
  <si>
    <t>100038</t>
  </si>
  <si>
    <t>4 bt. gyv. Namas</t>
  </si>
  <si>
    <t>Parko g.13-4; 4793-4001-5018:0004</t>
  </si>
  <si>
    <t>Purienų g. 5-2; 4797-0006-5020:0006</t>
  </si>
  <si>
    <t>Purienų g. 5-4; 4797-0006-5020:0007</t>
  </si>
  <si>
    <t>Purienų g. 5-8; 4797-0006-5020:0008</t>
  </si>
  <si>
    <t>Purienų g. 5-9; 4797-0006-5020:0009</t>
  </si>
  <si>
    <t xml:space="preserve">Pušies g. 7-4, Petraičių k.; </t>
  </si>
  <si>
    <t>101275</t>
  </si>
  <si>
    <t>S. Dariaus ir S. Girėno g. 8-3, Kriukai; 4791-0005-4016</t>
  </si>
  <si>
    <t>C000012136</t>
  </si>
  <si>
    <t>Gyvenamasis namas</t>
  </si>
  <si>
    <t>Saulės g. 41, Blauzdžiūnų k.; 4796-8006-7015</t>
  </si>
  <si>
    <t>išnuomota</t>
  </si>
  <si>
    <t>100070</t>
  </si>
  <si>
    <t>8 bt.gyv. namas - Pošupiai (Nr.2)</t>
  </si>
  <si>
    <t>Senoji g. 35-2, Pošupių k.; 4796-9012-4016:0002</t>
  </si>
  <si>
    <t>101212</t>
  </si>
  <si>
    <t>Slančiausko g. 44-3 , Reibinių k.; 4796-8010-2013:0003</t>
  </si>
  <si>
    <t>101078</t>
  </si>
  <si>
    <t xml:space="preserve"> 2 kamb. butas </t>
  </si>
  <si>
    <t>Šiaulių senoji g. 11-3, Joniškis; 4793-1000-4013:0003</t>
  </si>
  <si>
    <t>7000020993</t>
  </si>
  <si>
    <t>12 bt.gyv. Namas</t>
  </si>
  <si>
    <t>Turgaus g. 8-1; 4797-2000-1019:0012</t>
  </si>
  <si>
    <t>neišnuomota</t>
  </si>
  <si>
    <t>101234</t>
  </si>
  <si>
    <t>Gyv.butas</t>
  </si>
  <si>
    <t>V.Kudirkos 69-7, Joniškis; 4400-0498-7075:9179</t>
  </si>
  <si>
    <t>C000012149</t>
  </si>
  <si>
    <t>8bt.gyv. Namas</t>
  </si>
  <si>
    <t>Vienybės g. 50-1, Skilvoniai; 4796-9014-7011:0001</t>
  </si>
  <si>
    <t>101213</t>
  </si>
  <si>
    <t xml:space="preserve">8bt.gyv. namas </t>
  </si>
  <si>
    <t>Vienybės g. 50-3, Skilvoniai; 4796-9014-7011;0002</t>
  </si>
  <si>
    <t>Vienybės g. 50-4, Skilvoniai; 4796-9014-7011:0003</t>
  </si>
  <si>
    <t>Žagarės m., Miesto a. 11-8; 4798-0000-4017:0008</t>
  </si>
  <si>
    <t>01_101119</t>
  </si>
  <si>
    <t>Gyv.namo dalis (70/100)</t>
  </si>
  <si>
    <t>Žeimelis, Bauskės 1; 6591-4000-6012</t>
  </si>
  <si>
    <t>01_100022</t>
  </si>
  <si>
    <t>Žemaičių g. 25-3, Joniškis; 4790-0001-3019</t>
  </si>
  <si>
    <t>C000012174</t>
  </si>
  <si>
    <t xml:space="preserve">Senoji g. 29, Rudiškių k. Joniškio r., </t>
  </si>
  <si>
    <t xml:space="preserve">Senoji g. 29, Rudiškių k. Joniškio r. </t>
  </si>
  <si>
    <t xml:space="preserve">Senoji g. 36, Rudiškių k. Joniškio r. </t>
  </si>
  <si>
    <t xml:space="preserve">Šilelių g. 2, Plikiškių k. Joniškio r. </t>
  </si>
  <si>
    <t xml:space="preserve">S. Dariaus ir S. Girėno g. 2, Kriukų mstl., Joniškio r. sav. </t>
  </si>
  <si>
    <t xml:space="preserve">Alyvų g. 2, Stupurų k.; </t>
  </si>
  <si>
    <t>4797-0027-2016</t>
  </si>
  <si>
    <t>4797-0027-2027, 4797-0027-2038</t>
  </si>
  <si>
    <t xml:space="preserve">Aušros 7, Skaistgirys; </t>
  </si>
  <si>
    <t>4793-3003-8011:0003</t>
  </si>
  <si>
    <t xml:space="preserve">Beržų g. 7, Linkaičių k.; </t>
  </si>
  <si>
    <t>4798-6013-5014</t>
  </si>
  <si>
    <t xml:space="preserve">Daunoriškės k. Daunoravos g. ir Daunoravos k.; </t>
  </si>
  <si>
    <t>4400-5095-9627</t>
  </si>
  <si>
    <t xml:space="preserve">Draugystės g. 6, Joniškis; </t>
  </si>
  <si>
    <t>4797-0012-2017</t>
  </si>
  <si>
    <t xml:space="preserve">Endriškių k., Skaistgirio sen., Joniškio r.; </t>
  </si>
  <si>
    <t>4793-7004-8015</t>
  </si>
  <si>
    <t xml:space="preserve">K. Donelaičio g. 5, Kriukai ; </t>
  </si>
  <si>
    <t>4798-7004-8011</t>
  </si>
  <si>
    <t xml:space="preserve">Kriukų km., Joniškio r.; </t>
  </si>
  <si>
    <t xml:space="preserve">Kęstučio g. 31, Žagarė; </t>
  </si>
  <si>
    <t>4798-2017-1014</t>
  </si>
  <si>
    <t xml:space="preserve">Lauko g. 2, Maželių k.; </t>
  </si>
  <si>
    <t>4796-5002-4013</t>
  </si>
  <si>
    <t xml:space="preserve">Liepų g. 16, Pavirčiuvės km., Joniškio r.; </t>
  </si>
  <si>
    <t>4795-5003-5014</t>
  </si>
  <si>
    <t xml:space="preserve">Livonijos g. 26 Joniškis; </t>
  </si>
  <si>
    <t>4792-6000-3013</t>
  </si>
  <si>
    <t>4792-6000-3057</t>
  </si>
  <si>
    <t>4792-6000-3068</t>
  </si>
  <si>
    <t>4792-6000-3079</t>
  </si>
  <si>
    <t>4792-6000-3080</t>
  </si>
  <si>
    <t xml:space="preserve">Livonijos g. 28, Joniškis; </t>
  </si>
  <si>
    <t>4791-2000-4010</t>
  </si>
  <si>
    <t xml:space="preserve">Livonijos g. 4; </t>
  </si>
  <si>
    <t>4797-2002-2012</t>
  </si>
  <si>
    <t xml:space="preserve">Livonijos g. 4 ; </t>
  </si>
  <si>
    <t>Livonijos g. 4, Joniškis;</t>
  </si>
  <si>
    <t xml:space="preserve">Livonijos g. 4, Joniškis; </t>
  </si>
  <si>
    <t xml:space="preserve">M. Katiliūtės g. 3, Gataučiai; </t>
  </si>
  <si>
    <t>4797-8014-7010</t>
  </si>
  <si>
    <t xml:space="preserve">Miesto aikštė 39, Žagarė; </t>
  </si>
  <si>
    <t>4798-50001-2019</t>
  </si>
  <si>
    <t xml:space="preserve">Miesto a. 39, Žagarė; </t>
  </si>
  <si>
    <t>Miesto a. 4, Žagarė</t>
  </si>
  <si>
    <t>pagal registro duomenis Raktuvės. G. 27</t>
  </si>
  <si>
    <t xml:space="preserve">Miesto a. 40 Žagarė; </t>
  </si>
  <si>
    <t>4798-5001-3016</t>
  </si>
  <si>
    <t xml:space="preserve">Miesto a. 40, Žagarė;  </t>
  </si>
  <si>
    <t xml:space="preserve">Miesto a.4 , Joniškis;  </t>
  </si>
  <si>
    <t>4796-1004-0010</t>
  </si>
  <si>
    <t xml:space="preserve">Mokyklos g. 5, Gataučiai;  </t>
  </si>
  <si>
    <t>4797-2016-3010</t>
  </si>
  <si>
    <t xml:space="preserve">Mokyklos g. 5, Gataučiai; </t>
  </si>
  <si>
    <t xml:space="preserve">Mokyklos g. 5, Gataučių k., Joniškio r.; </t>
  </si>
  <si>
    <t>4799-1006-4013</t>
  </si>
  <si>
    <t xml:space="preserve">Mokyklos g. 5A, Gataučių k., Joniškio r; </t>
  </si>
  <si>
    <t xml:space="preserve">P. Avižonio g. 18, Žagarė; </t>
  </si>
  <si>
    <t>4790-0013-3018</t>
  </si>
  <si>
    <t xml:space="preserve">Pašvitinio g. 21 Joniškis; </t>
  </si>
  <si>
    <t>4797-0002-1013</t>
  </si>
  <si>
    <t xml:space="preserve">Pašvitinio g. 21, Joniškis; </t>
  </si>
  <si>
    <t>4797-0002-1024</t>
  </si>
  <si>
    <t xml:space="preserve">Pašvitinio g. 21, Joniškis;  </t>
  </si>
  <si>
    <t>4797-0002-1046</t>
  </si>
  <si>
    <t>4797-0002-1057</t>
  </si>
  <si>
    <t>4797-0002-1068</t>
  </si>
  <si>
    <t>4797-0002-1113</t>
  </si>
  <si>
    <t>4797-0002-1124</t>
  </si>
  <si>
    <t>4797-0002-1135</t>
  </si>
  <si>
    <t>4797-8014-8019</t>
  </si>
  <si>
    <t xml:space="preserve">Pirties g. 166, Joniškis; </t>
  </si>
  <si>
    <t>4796-5010-0016</t>
  </si>
  <si>
    <t xml:space="preserve">Pjaunių g. 1, Daukšių k.; </t>
  </si>
  <si>
    <t>NT adresas,</t>
  </si>
  <si>
    <r>
      <t xml:space="preserve">Mokyklos pastas </t>
    </r>
    <r>
      <rPr>
        <vertAlign val="superscript"/>
        <sz val="9"/>
        <color theme="1"/>
        <rFont val="Calibri"/>
        <family val="2"/>
        <charset val="186"/>
        <scheme val="minor"/>
      </rPr>
      <t>4</t>
    </r>
  </si>
  <si>
    <r>
      <t xml:space="preserve">Dirbtuvių pastatas </t>
    </r>
    <r>
      <rPr>
        <vertAlign val="superscript"/>
        <sz val="9"/>
        <color theme="1"/>
        <rFont val="Calibri"/>
        <family val="2"/>
        <charset val="186"/>
        <scheme val="minor"/>
      </rPr>
      <t xml:space="preserve">4 </t>
    </r>
  </si>
  <si>
    <r>
      <t xml:space="preserve">Kluonas (Daržinė) </t>
    </r>
    <r>
      <rPr>
        <vertAlign val="superscript"/>
        <sz val="9"/>
        <color theme="1"/>
        <rFont val="Calibri"/>
        <family val="2"/>
        <charset val="186"/>
        <scheme val="minor"/>
      </rPr>
      <t>4</t>
    </r>
  </si>
  <si>
    <r>
      <t>Ūkinis pastatas</t>
    </r>
    <r>
      <rPr>
        <vertAlign val="superscript"/>
        <sz val="9"/>
        <color theme="1"/>
        <rFont val="Calibri"/>
        <family val="2"/>
        <charset val="186"/>
        <scheme val="minor"/>
      </rPr>
      <t xml:space="preserve"> 4</t>
    </r>
  </si>
  <si>
    <r>
      <t>Mokykla</t>
    </r>
    <r>
      <rPr>
        <vertAlign val="superscript"/>
        <sz val="9"/>
        <color theme="1"/>
        <rFont val="Calibri"/>
        <family val="2"/>
        <charset val="186"/>
        <scheme val="minor"/>
      </rPr>
      <t xml:space="preserve"> 4</t>
    </r>
  </si>
  <si>
    <t>Informacija apie Joniškio rajono savivaldybės administracijos valdomą turtą 2021-07-01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</si>
</sst>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9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8"/>
      <color theme="1"/>
      <name val="Segoe UI"/>
      <family val="2"/>
      <charset val="186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  <charset val="186"/>
    </font>
    <font>
      <sz val="9"/>
      <color theme="1"/>
      <name val="Arial"/>
      <family val="2"/>
      <charset val="186"/>
    </font>
    <font>
      <b/>
      <sz val="12"/>
      <color theme="1"/>
      <name val="Calibri"/>
      <family val="2"/>
      <charset val="186"/>
      <scheme val="minor"/>
    </font>
    <font>
      <vertAlign val="superscript"/>
      <sz val="9"/>
      <color theme="1"/>
      <name val="Calibri"/>
      <family val="2"/>
      <charset val="186"/>
      <scheme val="minor"/>
    </font>
    <font>
      <sz val="8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146">
    <xf numFmtId="0" fontId="0" fillId="0" borderId="0" xfId="0"/>
    <xf numFmtId="0" fontId="2" fillId="0" borderId="13" xfId="0" applyFont="1" applyFill="1" applyBorder="1" applyAlignment="1">
      <alignment horizontal="center" vertical="top" wrapText="1" shrinkToFit="1"/>
    </xf>
    <xf numFmtId="0" fontId="2" fillId="0" borderId="17" xfId="0" applyFont="1" applyFill="1" applyBorder="1" applyAlignment="1">
      <alignment horizontal="center" vertical="top" wrapText="1" shrinkToFit="1"/>
    </xf>
    <xf numFmtId="0" fontId="2" fillId="0" borderId="15" xfId="0" applyFont="1" applyFill="1" applyBorder="1" applyAlignment="1">
      <alignment horizontal="center" vertical="top" wrapText="1" shrinkToFit="1"/>
    </xf>
    <xf numFmtId="0" fontId="2" fillId="0" borderId="6" xfId="0" applyFont="1" applyFill="1" applyBorder="1" applyAlignment="1">
      <alignment horizontal="center" vertical="top" wrapText="1" shrinkToFit="1"/>
    </xf>
    <xf numFmtId="0" fontId="2" fillId="0" borderId="35" xfId="0" applyFont="1" applyFill="1" applyBorder="1" applyAlignment="1">
      <alignment horizontal="center" vertical="top" wrapText="1" shrinkToFit="1"/>
    </xf>
    <xf numFmtId="0" fontId="2" fillId="0" borderId="31" xfId="0" applyFont="1" applyFill="1" applyBorder="1" applyAlignment="1">
      <alignment horizontal="center" vertical="top" wrapText="1" shrinkToFit="1"/>
    </xf>
    <xf numFmtId="0" fontId="2" fillId="0" borderId="6" xfId="2" applyFont="1" applyFill="1" applyBorder="1" applyAlignment="1">
      <alignment horizontal="center" vertical="top" wrapText="1"/>
    </xf>
    <xf numFmtId="0" fontId="2" fillId="0" borderId="17" xfId="2" applyFont="1" applyFill="1" applyBorder="1" applyAlignment="1">
      <alignment horizontal="center" vertical="top" wrapText="1"/>
    </xf>
    <xf numFmtId="0" fontId="2" fillId="0" borderId="6" xfId="2" applyFont="1" applyFill="1" applyBorder="1" applyAlignment="1">
      <alignment horizontal="center" vertical="top" wrapText="1"/>
    </xf>
    <xf numFmtId="0" fontId="2" fillId="0" borderId="31" xfId="2" applyFont="1" applyFill="1" applyBorder="1" applyAlignment="1">
      <alignment horizontal="center" vertical="top" wrapText="1"/>
    </xf>
    <xf numFmtId="2" fontId="13" fillId="0" borderId="17" xfId="2" applyNumberFormat="1" applyFont="1" applyFill="1" applyBorder="1" applyAlignment="1">
      <alignment horizontal="center" vertical="top" wrapText="1" readingOrder="1"/>
    </xf>
    <xf numFmtId="0" fontId="13" fillId="0" borderId="6" xfId="2" applyFont="1" applyFill="1" applyBorder="1" applyAlignment="1">
      <alignment horizontal="center" vertical="top" wrapText="1" readingOrder="1"/>
    </xf>
    <xf numFmtId="0" fontId="13" fillId="0" borderId="31" xfId="2" applyFont="1" applyFill="1" applyBorder="1" applyAlignment="1">
      <alignment horizontal="center" vertical="top" wrapText="1" readingOrder="1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1" fontId="4" fillId="0" borderId="17" xfId="0" applyNumberFormat="1" applyFont="1" applyFill="1" applyBorder="1" applyAlignment="1">
      <alignment horizontal="center" vertical="top" wrapText="1"/>
    </xf>
    <xf numFmtId="3" fontId="6" fillId="0" borderId="18" xfId="0" applyNumberFormat="1" applyFont="1" applyFill="1" applyBorder="1" applyAlignment="1">
      <alignment horizontal="center" vertical="top"/>
    </xf>
    <xf numFmtId="0" fontId="10" fillId="0" borderId="18" xfId="0" applyFont="1" applyFill="1" applyBorder="1" applyAlignment="1">
      <alignment horizontal="center" vertical="top" wrapText="1"/>
    </xf>
    <xf numFmtId="0" fontId="7" fillId="0" borderId="19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 shrinkToFit="1"/>
    </xf>
    <xf numFmtId="49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horizontal="center" vertical="top" wrapText="1" shrinkToFit="1"/>
    </xf>
    <xf numFmtId="2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1" applyFont="1" applyFill="1" applyBorder="1" applyAlignment="1">
      <alignment horizontal="center" vertical="top" wrapText="1" shrinkToFit="1"/>
    </xf>
    <xf numFmtId="0" fontId="2" fillId="0" borderId="2" xfId="0" applyFont="1" applyFill="1" applyBorder="1" applyAlignment="1">
      <alignment horizontal="center" vertical="top" wrapText="1" shrinkToFit="1"/>
    </xf>
    <xf numFmtId="0" fontId="2" fillId="0" borderId="3" xfId="0" applyFont="1" applyFill="1" applyBorder="1" applyAlignment="1">
      <alignment horizontal="center" vertical="top" wrapText="1" shrinkToFit="1"/>
    </xf>
    <xf numFmtId="0" fontId="2" fillId="0" borderId="4" xfId="0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horizontal="center" vertical="top" wrapText="1" shrinkToFit="1"/>
    </xf>
    <xf numFmtId="0" fontId="2" fillId="0" borderId="17" xfId="0" applyFont="1" applyFill="1" applyBorder="1" applyAlignment="1">
      <alignment horizontal="center" vertical="top" wrapText="1"/>
    </xf>
    <xf numFmtId="2" fontId="4" fillId="0" borderId="8" xfId="0" applyNumberFormat="1" applyFont="1" applyFill="1" applyBorder="1" applyAlignment="1">
      <alignment horizontal="center" vertical="top" wrapText="1" shrinkToFit="1"/>
    </xf>
    <xf numFmtId="49" fontId="2" fillId="0" borderId="8" xfId="0" applyNumberFormat="1" applyFont="1" applyFill="1" applyBorder="1" applyAlignment="1">
      <alignment horizontal="center" vertical="top" wrapText="1" shrinkToFit="1"/>
    </xf>
    <xf numFmtId="0" fontId="2" fillId="0" borderId="8" xfId="0" applyFont="1" applyFill="1" applyBorder="1" applyAlignment="1">
      <alignment horizontal="center" vertical="top" wrapText="1" shrinkToFit="1"/>
    </xf>
    <xf numFmtId="2" fontId="2" fillId="0" borderId="8" xfId="0" applyNumberFormat="1" applyFont="1" applyFill="1" applyBorder="1" applyAlignment="1">
      <alignment horizontal="center" vertical="top" wrapText="1" shrinkToFit="1"/>
    </xf>
    <xf numFmtId="0" fontId="2" fillId="0" borderId="8" xfId="1" applyFont="1" applyFill="1" applyBorder="1" applyAlignment="1">
      <alignment horizontal="center" vertical="top" wrapText="1" shrinkToFit="1"/>
    </xf>
    <xf numFmtId="0" fontId="2" fillId="0" borderId="5" xfId="0" applyFont="1" applyFill="1" applyBorder="1" applyAlignment="1">
      <alignment horizontal="center" vertical="top" wrapText="1" shrinkToFit="1"/>
    </xf>
    <xf numFmtId="0" fontId="2" fillId="0" borderId="9" xfId="0" applyFont="1" applyFill="1" applyBorder="1" applyAlignment="1">
      <alignment horizontal="center" vertical="top" wrapText="1" shrinkToFit="1"/>
    </xf>
    <xf numFmtId="0" fontId="2" fillId="0" borderId="0" xfId="0" applyFont="1" applyFill="1" applyBorder="1" applyAlignment="1">
      <alignment horizontal="center" vertical="top" wrapText="1" shrinkToFit="1"/>
    </xf>
    <xf numFmtId="0" fontId="2" fillId="0" borderId="8" xfId="0" applyFont="1" applyFill="1" applyBorder="1" applyAlignment="1">
      <alignment horizontal="center" vertical="top" wrapText="1" shrinkToFit="1"/>
    </xf>
    <xf numFmtId="0" fontId="2" fillId="0" borderId="6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 shrinkToFit="1"/>
    </xf>
    <xf numFmtId="0" fontId="2" fillId="0" borderId="11" xfId="0" applyFont="1" applyFill="1" applyBorder="1" applyAlignment="1">
      <alignment horizontal="center" vertical="top" wrapText="1" shrinkToFit="1"/>
    </xf>
    <xf numFmtId="0" fontId="2" fillId="0" borderId="12" xfId="0" applyFont="1" applyFill="1" applyBorder="1" applyAlignment="1">
      <alignment horizontal="center" vertical="top" wrapText="1" shrinkToFit="1"/>
    </xf>
    <xf numFmtId="0" fontId="2" fillId="0" borderId="36" xfId="0" applyFont="1" applyFill="1" applyBorder="1" applyAlignment="1">
      <alignment horizontal="center" vertical="top" wrapText="1" shrinkToFit="1"/>
    </xf>
    <xf numFmtId="0" fontId="2" fillId="0" borderId="7" xfId="0" applyFont="1" applyFill="1" applyBorder="1" applyAlignment="1">
      <alignment horizontal="center" vertical="top" wrapText="1" shrinkToFit="1"/>
    </xf>
    <xf numFmtId="0" fontId="2" fillId="0" borderId="20" xfId="0" applyFont="1" applyFill="1" applyBorder="1" applyAlignment="1">
      <alignment horizontal="center" vertical="top" wrapText="1" shrinkToFit="1"/>
    </xf>
    <xf numFmtId="0" fontId="2" fillId="0" borderId="37" xfId="0" applyFont="1" applyFill="1" applyBorder="1" applyAlignment="1">
      <alignment horizontal="center" vertical="top" wrapText="1" shrinkToFit="1"/>
    </xf>
    <xf numFmtId="0" fontId="2" fillId="0" borderId="14" xfId="0" applyFont="1" applyFill="1" applyBorder="1" applyAlignment="1">
      <alignment horizontal="center" vertical="top" wrapText="1" shrinkToFit="1"/>
    </xf>
    <xf numFmtId="0" fontId="2" fillId="0" borderId="31" xfId="0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horizontal="center" vertical="top" wrapText="1"/>
    </xf>
    <xf numFmtId="2" fontId="4" fillId="0" borderId="13" xfId="0" applyNumberFormat="1" applyFont="1" applyFill="1" applyBorder="1" applyAlignment="1">
      <alignment horizontal="center" vertical="top" wrapText="1"/>
    </xf>
    <xf numFmtId="1" fontId="4" fillId="0" borderId="6" xfId="0" applyNumberFormat="1" applyFont="1" applyFill="1" applyBorder="1" applyAlignment="1">
      <alignment horizontal="center" vertical="top" wrapText="1"/>
    </xf>
    <xf numFmtId="1" fontId="2" fillId="0" borderId="16" xfId="0" applyNumberFormat="1" applyFont="1" applyFill="1" applyBorder="1" applyAlignment="1">
      <alignment horizontal="center" vertical="top" wrapText="1"/>
    </xf>
    <xf numFmtId="0" fontId="6" fillId="0" borderId="18" xfId="0" applyNumberFormat="1" applyFont="1" applyFill="1" applyBorder="1" applyAlignment="1">
      <alignment horizontal="center" vertical="top"/>
    </xf>
    <xf numFmtId="49" fontId="2" fillId="0" borderId="18" xfId="0" applyNumberFormat="1" applyFont="1" applyFill="1" applyBorder="1" applyAlignment="1">
      <alignment horizontal="center" vertical="top" wrapText="1"/>
    </xf>
    <xf numFmtId="2" fontId="9" fillId="0" borderId="18" xfId="0" applyNumberFormat="1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2" fontId="7" fillId="0" borderId="18" xfId="0" applyNumberFormat="1" applyFont="1" applyFill="1" applyBorder="1" applyAlignment="1">
      <alignment horizontal="center" vertical="top" wrapText="1"/>
    </xf>
    <xf numFmtId="2" fontId="2" fillId="0" borderId="18" xfId="0" applyNumberFormat="1" applyFont="1" applyFill="1" applyBorder="1" applyAlignment="1">
      <alignment horizontal="center" vertical="top" wrapText="1"/>
    </xf>
    <xf numFmtId="49" fontId="2" fillId="0" borderId="7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2" fontId="7" fillId="0" borderId="7" xfId="0" applyNumberFormat="1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21" xfId="2" applyFont="1" applyFill="1" applyBorder="1" applyAlignment="1">
      <alignment horizontal="center" vertical="top" wrapText="1"/>
    </xf>
    <xf numFmtId="2" fontId="0" fillId="0" borderId="18" xfId="0" applyNumberFormat="1" applyFont="1" applyFill="1" applyBorder="1" applyAlignment="1">
      <alignment horizontal="center" vertical="top" wrapText="1"/>
    </xf>
    <xf numFmtId="2" fontId="2" fillId="0" borderId="18" xfId="2" applyNumberFormat="1" applyFont="1" applyFill="1" applyBorder="1" applyAlignment="1">
      <alignment horizontal="center" vertical="top" wrapText="1"/>
    </xf>
    <xf numFmtId="0" fontId="2" fillId="0" borderId="18" xfId="2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22" xfId="2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2" fontId="0" fillId="0" borderId="23" xfId="0" applyNumberFormat="1" applyFont="1" applyFill="1" applyBorder="1" applyAlignment="1">
      <alignment horizontal="center" vertical="top" wrapText="1"/>
    </xf>
    <xf numFmtId="2" fontId="2" fillId="0" borderId="23" xfId="2" applyNumberFormat="1" applyFont="1" applyFill="1" applyBorder="1" applyAlignment="1">
      <alignment horizontal="center" vertical="top" wrapText="1"/>
    </xf>
    <xf numFmtId="0" fontId="2" fillId="0" borderId="23" xfId="2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5" xfId="2" applyFont="1" applyFill="1" applyBorder="1" applyAlignment="1">
      <alignment horizontal="center" vertical="top" wrapText="1"/>
    </xf>
    <xf numFmtId="0" fontId="2" fillId="0" borderId="26" xfId="2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2" fontId="0" fillId="0" borderId="27" xfId="0" applyNumberFormat="1" applyFont="1" applyFill="1" applyBorder="1" applyAlignment="1">
      <alignment horizontal="center" vertical="top" wrapText="1"/>
    </xf>
    <xf numFmtId="2" fontId="2" fillId="0" borderId="27" xfId="2" applyNumberFormat="1" applyFont="1" applyFill="1" applyBorder="1" applyAlignment="1">
      <alignment horizontal="center" vertical="top" wrapText="1"/>
    </xf>
    <xf numFmtId="0" fontId="2" fillId="0" borderId="27" xfId="2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28" xfId="2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top" wrapText="1"/>
    </xf>
    <xf numFmtId="2" fontId="0" fillId="0" borderId="29" xfId="0" applyNumberFormat="1" applyFont="1" applyFill="1" applyBorder="1" applyAlignment="1">
      <alignment horizontal="center" vertical="top" wrapText="1"/>
    </xf>
    <xf numFmtId="2" fontId="2" fillId="0" borderId="29" xfId="2" applyNumberFormat="1" applyFont="1" applyFill="1" applyBorder="1" applyAlignment="1">
      <alignment horizontal="center" vertical="top" wrapText="1"/>
    </xf>
    <xf numFmtId="0" fontId="2" fillId="0" borderId="29" xfId="2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32" xfId="2" applyFont="1" applyFill="1" applyBorder="1" applyAlignment="1">
      <alignment horizontal="center" vertical="top" wrapText="1"/>
    </xf>
    <xf numFmtId="0" fontId="2" fillId="0" borderId="13" xfId="2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2" fontId="0" fillId="0" borderId="17" xfId="0" applyNumberFormat="1" applyFont="1" applyFill="1" applyBorder="1" applyAlignment="1">
      <alignment horizontal="center" vertical="top" wrapText="1"/>
    </xf>
    <xf numFmtId="2" fontId="2" fillId="0" borderId="17" xfId="2" applyNumberFormat="1" applyFont="1" applyFill="1" applyBorder="1" applyAlignment="1">
      <alignment horizontal="center" vertical="top" wrapText="1"/>
    </xf>
    <xf numFmtId="0" fontId="2" fillId="0" borderId="17" xfId="2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33" xfId="2" applyFont="1" applyFill="1" applyBorder="1" applyAlignment="1">
      <alignment horizontal="center" vertical="top" wrapText="1"/>
    </xf>
    <xf numFmtId="2" fontId="2" fillId="0" borderId="29" xfId="0" applyNumberFormat="1" applyFont="1" applyFill="1" applyBorder="1" applyAlignment="1">
      <alignment horizontal="center" vertical="top" wrapText="1"/>
    </xf>
    <xf numFmtId="0" fontId="2" fillId="0" borderId="19" xfId="2" applyFont="1" applyFill="1" applyBorder="1" applyAlignment="1">
      <alignment horizontal="center" vertical="top" wrapText="1"/>
    </xf>
    <xf numFmtId="0" fontId="2" fillId="0" borderId="34" xfId="2" applyFont="1" applyFill="1" applyBorder="1" applyAlignment="1">
      <alignment horizontal="center" vertical="top" wrapText="1"/>
    </xf>
    <xf numFmtId="2" fontId="0" fillId="0" borderId="7" xfId="0" applyNumberFormat="1" applyFont="1" applyFill="1" applyBorder="1" applyAlignment="1">
      <alignment horizontal="center" vertical="top" wrapText="1"/>
    </xf>
    <xf numFmtId="2" fontId="2" fillId="0" borderId="7" xfId="2" applyNumberFormat="1" applyFont="1" applyFill="1" applyBorder="1" applyAlignment="1">
      <alignment horizontal="center" vertical="top" wrapText="1"/>
    </xf>
    <xf numFmtId="0" fontId="2" fillId="0" borderId="7" xfId="2" applyFont="1" applyFill="1" applyBorder="1" applyAlignment="1">
      <alignment horizontal="center" vertical="top" wrapText="1"/>
    </xf>
    <xf numFmtId="0" fontId="2" fillId="0" borderId="20" xfId="2" applyFont="1" applyFill="1" applyBorder="1" applyAlignment="1">
      <alignment horizontal="center" vertical="top" wrapText="1"/>
    </xf>
    <xf numFmtId="3" fontId="6" fillId="0" borderId="18" xfId="0" applyNumberFormat="1" applyFont="1" applyFill="1" applyBorder="1" applyAlignment="1">
      <alignment horizontal="center" vertical="top"/>
    </xf>
    <xf numFmtId="0" fontId="0" fillId="0" borderId="18" xfId="0" applyFont="1" applyFill="1" applyBorder="1" applyAlignment="1">
      <alignment horizontal="center" vertical="top" wrapText="1"/>
    </xf>
    <xf numFmtId="0" fontId="13" fillId="0" borderId="19" xfId="2" applyFont="1" applyFill="1" applyBorder="1" applyAlignment="1">
      <alignment horizontal="center" vertical="top" wrapText="1" readingOrder="1"/>
    </xf>
    <xf numFmtId="0" fontId="13" fillId="0" borderId="27" xfId="2" applyFont="1" applyFill="1" applyBorder="1" applyAlignment="1">
      <alignment horizontal="center" vertical="top" wrapText="1" readingOrder="1"/>
    </xf>
    <xf numFmtId="2" fontId="13" fillId="0" borderId="27" xfId="2" applyNumberFormat="1" applyFont="1" applyFill="1" applyBorder="1" applyAlignment="1">
      <alignment horizontal="center" vertical="top" wrapText="1" readingOrder="1"/>
    </xf>
    <xf numFmtId="0" fontId="13" fillId="0" borderId="0" xfId="2" applyFont="1" applyFill="1" applyBorder="1" applyAlignment="1">
      <alignment horizontal="center" vertical="top" wrapText="1" readingOrder="1"/>
    </xf>
    <xf numFmtId="0" fontId="13" fillId="0" borderId="27" xfId="2" applyFont="1" applyFill="1" applyBorder="1" applyAlignment="1">
      <alignment horizontal="center" vertical="top" wrapText="1"/>
    </xf>
    <xf numFmtId="0" fontId="13" fillId="0" borderId="32" xfId="2" applyFont="1" applyFill="1" applyBorder="1" applyAlignment="1">
      <alignment horizontal="center" vertical="top" wrapText="1" readingOrder="1"/>
    </xf>
    <xf numFmtId="0" fontId="2" fillId="0" borderId="31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2" fontId="0" fillId="0" borderId="6" xfId="0" applyNumberFormat="1" applyFont="1" applyFill="1" applyBorder="1" applyAlignment="1">
      <alignment horizontal="center" vertical="top" wrapText="1"/>
    </xf>
    <xf numFmtId="2" fontId="2" fillId="0" borderId="6" xfId="2" applyNumberFormat="1" applyFont="1" applyFill="1" applyBorder="1" applyAlignment="1">
      <alignment horizontal="center" vertical="top" wrapText="1"/>
    </xf>
    <xf numFmtId="0" fontId="2" fillId="0" borderId="9" xfId="2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 wrapText="1"/>
    </xf>
    <xf numFmtId="0" fontId="0" fillId="0" borderId="27" xfId="0" applyFont="1" applyFill="1" applyBorder="1" applyAlignment="1">
      <alignment horizontal="center" vertical="top"/>
    </xf>
    <xf numFmtId="0" fontId="9" fillId="0" borderId="18" xfId="0" applyFont="1" applyFill="1" applyBorder="1" applyAlignment="1">
      <alignment horizontal="center" vertical="top" wrapText="1"/>
    </xf>
    <xf numFmtId="0" fontId="0" fillId="0" borderId="18" xfId="0" applyFont="1" applyFill="1" applyBorder="1" applyAlignment="1">
      <alignment horizontal="center" vertical="top"/>
    </xf>
    <xf numFmtId="2" fontId="2" fillId="0" borderId="16" xfId="2" applyNumberFormat="1" applyFont="1" applyFill="1" applyBorder="1" applyAlignment="1">
      <alignment horizontal="center" vertical="top" wrapText="1"/>
    </xf>
    <xf numFmtId="0" fontId="2" fillId="0" borderId="16" xfId="2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0" fillId="0" borderId="29" xfId="0" applyFont="1" applyFill="1" applyBorder="1" applyAlignment="1">
      <alignment horizontal="center" vertical="top" wrapText="1"/>
    </xf>
    <xf numFmtId="2" fontId="2" fillId="0" borderId="0" xfId="0" applyNumberFormat="1" applyFont="1" applyFill="1" applyAlignment="1">
      <alignment horizontal="center" vertical="top" wrapText="1"/>
    </xf>
    <xf numFmtId="2" fontId="2" fillId="0" borderId="27" xfId="0" applyNumberFormat="1" applyFont="1" applyFill="1" applyBorder="1" applyAlignment="1">
      <alignment horizontal="center" vertical="top" wrapText="1"/>
    </xf>
    <xf numFmtId="0" fontId="2" fillId="0" borderId="3" xfId="2" applyFont="1" applyFill="1" applyBorder="1" applyAlignment="1">
      <alignment horizontal="center" vertical="top" wrapText="1"/>
    </xf>
    <xf numFmtId="0" fontId="0" fillId="0" borderId="27" xfId="0" applyFont="1" applyFill="1" applyBorder="1" applyAlignment="1">
      <alignment horizontal="center" vertical="top" wrapText="1"/>
    </xf>
    <xf numFmtId="2" fontId="0" fillId="0" borderId="16" xfId="0" applyNumberFormat="1" applyFont="1" applyFill="1" applyBorder="1" applyAlignment="1">
      <alignment horizontal="center" vertical="top" wrapText="1"/>
    </xf>
    <xf numFmtId="0" fontId="2" fillId="0" borderId="11" xfId="2" applyFont="1" applyFill="1" applyBorder="1" applyAlignment="1">
      <alignment horizontal="center" vertical="top" wrapText="1"/>
    </xf>
    <xf numFmtId="2" fontId="1" fillId="0" borderId="27" xfId="0" applyNumberFormat="1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2" fontId="1" fillId="0" borderId="29" xfId="0" applyNumberFormat="1" applyFont="1" applyFill="1" applyBorder="1" applyAlignment="1">
      <alignment horizontal="center" vertical="top" wrapText="1"/>
    </xf>
    <xf numFmtId="164" fontId="2" fillId="0" borderId="18" xfId="2" applyNumberFormat="1" applyFont="1" applyFill="1" applyBorder="1" applyAlignment="1">
      <alignment horizontal="center" vertical="top" wrapText="1"/>
    </xf>
    <xf numFmtId="49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center" vertical="top"/>
    </xf>
    <xf numFmtId="2" fontId="0" fillId="0" borderId="0" xfId="0" applyNumberFormat="1" applyFont="1" applyFill="1" applyAlignment="1">
      <alignment horizontal="center" vertical="top"/>
    </xf>
  </cellXfs>
  <cellStyles count="3">
    <cellStyle name="Hipersaitas" xfId="1" builtinId="8"/>
    <cellStyle name="Įprastas" xfId="0" builtinId="0"/>
    <cellStyle name="Normal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4"/>
  <sheetViews>
    <sheetView tabSelected="1" topLeftCell="E168" workbookViewId="0">
      <selection activeCell="A3" sqref="A1:XFD1048576"/>
    </sheetView>
  </sheetViews>
  <sheetFormatPr defaultRowHeight="12" x14ac:dyDescent="0.25"/>
  <cols>
    <col min="1" max="1" width="6.7109375" style="21" customWidth="1"/>
    <col min="2" max="2" width="0.140625" style="132" customWidth="1"/>
    <col min="3" max="3" width="45.28515625" style="21" customWidth="1"/>
    <col min="4" max="4" width="51.5703125" style="21" customWidth="1"/>
    <col min="5" max="5" width="17.42578125" style="21" customWidth="1"/>
    <col min="6" max="6" width="10.42578125" style="21" customWidth="1"/>
    <col min="7" max="7" width="10.28515625" style="21" customWidth="1"/>
    <col min="8" max="8" width="9" style="21" customWidth="1"/>
    <col min="9" max="9" width="6.42578125" style="21" customWidth="1"/>
    <col min="10" max="10" width="10.28515625" style="21" customWidth="1"/>
    <col min="11" max="11" width="4.5703125" style="21" customWidth="1"/>
    <col min="12" max="13" width="9.140625" style="21" customWidth="1"/>
    <col min="14" max="14" width="9.42578125" style="21" customWidth="1"/>
    <col min="15" max="15" width="36" style="21" customWidth="1"/>
    <col min="16" max="16" width="31.42578125" style="21" customWidth="1"/>
    <col min="17" max="17" width="10.5703125" style="21" customWidth="1"/>
    <col min="18" max="16384" width="9.140625" style="21"/>
  </cols>
  <sheetData>
    <row r="1" spans="1:17" s="21" customFormat="1" ht="33.950000000000003" customHeight="1" x14ac:dyDescent="0.25"/>
    <row r="2" spans="1:17" s="21" customFormat="1" ht="33.950000000000003" customHeight="1" x14ac:dyDescent="0.25">
      <c r="A2" s="14" t="s">
        <v>573</v>
      </c>
      <c r="B2" s="15"/>
      <c r="C2" s="15"/>
      <c r="D2" s="15"/>
    </row>
    <row r="3" spans="1:17" s="21" customFormat="1" ht="46.5" customHeight="1" thickBot="1" x14ac:dyDescent="0.3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s="21" customFormat="1" ht="33.950000000000003" customHeight="1" x14ac:dyDescent="0.25">
      <c r="B4" s="24" t="s">
        <v>0</v>
      </c>
      <c r="C4" s="25" t="s">
        <v>1</v>
      </c>
      <c r="D4" s="26" t="s">
        <v>567</v>
      </c>
      <c r="E4" s="26" t="s">
        <v>2</v>
      </c>
      <c r="F4" s="27" t="s">
        <v>3</v>
      </c>
      <c r="G4" s="26" t="s">
        <v>4</v>
      </c>
      <c r="H4" s="28" t="s">
        <v>5</v>
      </c>
      <c r="I4" s="29"/>
      <c r="J4" s="30" t="s">
        <v>6</v>
      </c>
      <c r="K4" s="31"/>
      <c r="L4" s="31"/>
      <c r="M4" s="31"/>
      <c r="N4" s="32"/>
      <c r="O4" s="1" t="s">
        <v>7</v>
      </c>
      <c r="P4" s="2" t="s">
        <v>8</v>
      </c>
      <c r="Q4" s="33" t="s">
        <v>9</v>
      </c>
    </row>
    <row r="5" spans="1:17" s="21" customFormat="1" ht="33.950000000000003" customHeight="1" x14ac:dyDescent="0.25">
      <c r="B5" s="34"/>
      <c r="C5" s="35"/>
      <c r="D5" s="36"/>
      <c r="E5" s="36"/>
      <c r="F5" s="37"/>
      <c r="G5" s="36"/>
      <c r="H5" s="38"/>
      <c r="I5" s="39"/>
      <c r="J5" s="40"/>
      <c r="K5" s="41"/>
      <c r="L5" s="41"/>
      <c r="M5" s="41"/>
      <c r="N5" s="42"/>
      <c r="O5" s="3"/>
      <c r="P5" s="4"/>
      <c r="Q5" s="43"/>
    </row>
    <row r="6" spans="1:17" s="21" customFormat="1" ht="33.950000000000003" customHeight="1" thickBot="1" x14ac:dyDescent="0.3">
      <c r="B6" s="34"/>
      <c r="C6" s="35"/>
      <c r="D6" s="36"/>
      <c r="E6" s="36"/>
      <c r="F6" s="37"/>
      <c r="G6" s="36"/>
      <c r="H6" s="38"/>
      <c r="I6" s="44"/>
      <c r="J6" s="45"/>
      <c r="K6" s="46"/>
      <c r="L6" s="46"/>
      <c r="M6" s="46"/>
      <c r="N6" s="47"/>
      <c r="O6" s="3"/>
      <c r="P6" s="4"/>
      <c r="Q6" s="43"/>
    </row>
    <row r="7" spans="1:17" s="21" customFormat="1" ht="33.950000000000003" customHeight="1" x14ac:dyDescent="0.25">
      <c r="B7" s="34"/>
      <c r="C7" s="35"/>
      <c r="D7" s="36"/>
      <c r="E7" s="36"/>
      <c r="F7" s="37"/>
      <c r="G7" s="36"/>
      <c r="H7" s="38"/>
      <c r="I7" s="1" t="s">
        <v>10</v>
      </c>
      <c r="J7" s="48" t="s">
        <v>11</v>
      </c>
      <c r="K7" s="48" t="s">
        <v>12</v>
      </c>
      <c r="L7" s="48" t="s">
        <v>13</v>
      </c>
      <c r="M7" s="49" t="s">
        <v>14</v>
      </c>
      <c r="N7" s="50" t="s">
        <v>15</v>
      </c>
      <c r="O7" s="3"/>
      <c r="P7" s="4"/>
      <c r="Q7" s="43"/>
    </row>
    <row r="8" spans="1:17" s="21" customFormat="1" ht="40.5" customHeight="1" thickBot="1" x14ac:dyDescent="0.3">
      <c r="B8" s="34"/>
      <c r="C8" s="35"/>
      <c r="D8" s="36"/>
      <c r="E8" s="51"/>
      <c r="F8" s="37"/>
      <c r="G8" s="36"/>
      <c r="H8" s="38"/>
      <c r="I8" s="3"/>
      <c r="J8" s="4"/>
      <c r="K8" s="4"/>
      <c r="L8" s="4"/>
      <c r="M8" s="40"/>
      <c r="N8" s="51"/>
      <c r="O8" s="5"/>
      <c r="P8" s="6"/>
      <c r="Q8" s="52"/>
    </row>
    <row r="9" spans="1:17" s="53" customFormat="1" ht="16.5" customHeight="1" x14ac:dyDescent="0.25">
      <c r="B9" s="54" t="s">
        <v>16</v>
      </c>
      <c r="C9" s="16">
        <v>1</v>
      </c>
      <c r="D9" s="16">
        <v>2</v>
      </c>
      <c r="E9" s="16">
        <v>3</v>
      </c>
      <c r="F9" s="16">
        <v>4</v>
      </c>
      <c r="G9" s="16">
        <v>5</v>
      </c>
      <c r="H9" s="16">
        <v>6</v>
      </c>
      <c r="I9" s="16">
        <v>7</v>
      </c>
      <c r="J9" s="16">
        <v>8</v>
      </c>
      <c r="K9" s="16">
        <v>9</v>
      </c>
      <c r="L9" s="16">
        <v>10</v>
      </c>
      <c r="M9" s="16">
        <v>11</v>
      </c>
      <c r="N9" s="55">
        <v>12</v>
      </c>
      <c r="O9" s="55">
        <v>13</v>
      </c>
      <c r="P9" s="55">
        <v>14</v>
      </c>
      <c r="Q9" s="56">
        <v>15</v>
      </c>
    </row>
    <row r="10" spans="1:17" s="21" customFormat="1" ht="14.25" customHeight="1" x14ac:dyDescent="0.25">
      <c r="A10" s="57">
        <v>1</v>
      </c>
      <c r="B10" s="53">
        <v>1</v>
      </c>
      <c r="C10" s="58" t="s">
        <v>568</v>
      </c>
      <c r="D10" s="20" t="s">
        <v>492</v>
      </c>
      <c r="E10" s="20" t="s">
        <v>17</v>
      </c>
      <c r="F10" s="59">
        <v>558.84</v>
      </c>
      <c r="G10" s="20">
        <v>79248.73</v>
      </c>
      <c r="H10" s="20">
        <v>46938.6</v>
      </c>
      <c r="I10" s="20"/>
      <c r="J10" s="20"/>
      <c r="K10" s="20"/>
      <c r="L10" s="20"/>
      <c r="M10" s="20">
        <v>558.84</v>
      </c>
      <c r="N10" s="20">
        <v>558.84</v>
      </c>
      <c r="O10" s="20" t="s">
        <v>18</v>
      </c>
      <c r="P10" s="60"/>
      <c r="Q10" s="60"/>
    </row>
    <row r="11" spans="1:17" s="21" customFormat="1" ht="14.25" customHeight="1" x14ac:dyDescent="0.25">
      <c r="A11" s="57">
        <v>2</v>
      </c>
      <c r="B11" s="53">
        <v>2</v>
      </c>
      <c r="C11" s="58" t="s">
        <v>569</v>
      </c>
      <c r="D11" s="20" t="s">
        <v>493</v>
      </c>
      <c r="E11" s="20" t="s">
        <v>19</v>
      </c>
      <c r="F11" s="59">
        <v>36.74</v>
      </c>
      <c r="G11" s="20">
        <v>10.36</v>
      </c>
      <c r="H11" s="20">
        <v>0</v>
      </c>
      <c r="I11" s="20"/>
      <c r="J11" s="20"/>
      <c r="K11" s="20"/>
      <c r="L11" s="20"/>
      <c r="M11" s="20">
        <v>36.74</v>
      </c>
      <c r="N11" s="20">
        <v>36.74</v>
      </c>
      <c r="O11" s="20" t="s">
        <v>18</v>
      </c>
      <c r="P11" s="60"/>
      <c r="Q11" s="60"/>
    </row>
    <row r="12" spans="1:17" s="21" customFormat="1" ht="14.25" customHeight="1" x14ac:dyDescent="0.25">
      <c r="A12" s="57">
        <v>3</v>
      </c>
      <c r="B12" s="53">
        <v>3</v>
      </c>
      <c r="C12" s="58" t="s">
        <v>570</v>
      </c>
      <c r="D12" s="20" t="s">
        <v>493</v>
      </c>
      <c r="E12" s="20" t="s">
        <v>20</v>
      </c>
      <c r="F12" s="59">
        <v>114</v>
      </c>
      <c r="G12" s="20">
        <v>480.19</v>
      </c>
      <c r="H12" s="20">
        <v>0</v>
      </c>
      <c r="I12" s="20"/>
      <c r="J12" s="20"/>
      <c r="K12" s="20"/>
      <c r="L12" s="20"/>
      <c r="M12" s="20">
        <v>114</v>
      </c>
      <c r="N12" s="20">
        <v>114</v>
      </c>
      <c r="O12" s="20" t="s">
        <v>18</v>
      </c>
      <c r="P12" s="60"/>
      <c r="Q12" s="60"/>
    </row>
    <row r="13" spans="1:17" s="21" customFormat="1" ht="14.25" customHeight="1" x14ac:dyDescent="0.25">
      <c r="A13" s="57">
        <v>4</v>
      </c>
      <c r="B13" s="53">
        <v>4</v>
      </c>
      <c r="C13" s="58" t="s">
        <v>571</v>
      </c>
      <c r="D13" s="20" t="s">
        <v>493</v>
      </c>
      <c r="E13" s="20" t="s">
        <v>21</v>
      </c>
      <c r="F13" s="59">
        <v>68</v>
      </c>
      <c r="G13" s="20">
        <v>77.33</v>
      </c>
      <c r="H13" s="20">
        <v>43.89</v>
      </c>
      <c r="I13" s="20"/>
      <c r="J13" s="20"/>
      <c r="K13" s="20"/>
      <c r="L13" s="20"/>
      <c r="M13" s="20">
        <v>68</v>
      </c>
      <c r="N13" s="20">
        <v>68</v>
      </c>
      <c r="O13" s="20" t="s">
        <v>18</v>
      </c>
      <c r="P13" s="60"/>
      <c r="Q13" s="60"/>
    </row>
    <row r="14" spans="1:17" s="21" customFormat="1" ht="14.25" customHeight="1" x14ac:dyDescent="0.25">
      <c r="A14" s="57">
        <v>5</v>
      </c>
      <c r="B14" s="53">
        <v>5</v>
      </c>
      <c r="C14" s="58" t="s">
        <v>572</v>
      </c>
      <c r="D14" s="20" t="s">
        <v>494</v>
      </c>
      <c r="E14" s="20" t="s">
        <v>22</v>
      </c>
      <c r="F14" s="59">
        <v>183.55</v>
      </c>
      <c r="G14" s="20">
        <v>13328.31</v>
      </c>
      <c r="H14" s="20">
        <v>2523.0500000000002</v>
      </c>
      <c r="I14" s="20"/>
      <c r="J14" s="20"/>
      <c r="K14" s="20"/>
      <c r="L14" s="20"/>
      <c r="M14" s="20">
        <v>183.55</v>
      </c>
      <c r="N14" s="20">
        <v>183.55</v>
      </c>
      <c r="O14" s="20" t="s">
        <v>23</v>
      </c>
      <c r="P14" s="60"/>
      <c r="Q14" s="60"/>
    </row>
    <row r="15" spans="1:17" s="21" customFormat="1" ht="14.25" customHeight="1" x14ac:dyDescent="0.25">
      <c r="A15" s="57">
        <v>6</v>
      </c>
      <c r="B15" s="53">
        <v>7</v>
      </c>
      <c r="C15" s="58" t="s">
        <v>24</v>
      </c>
      <c r="D15" s="20" t="s">
        <v>495</v>
      </c>
      <c r="E15" s="20" t="s">
        <v>25</v>
      </c>
      <c r="F15" s="61">
        <v>398.07</v>
      </c>
      <c r="G15" s="20">
        <v>16832.72</v>
      </c>
      <c r="H15" s="20">
        <v>6624.67</v>
      </c>
      <c r="I15" s="20"/>
      <c r="J15" s="62"/>
      <c r="K15" s="20">
        <v>26.05</v>
      </c>
      <c r="L15" s="20"/>
      <c r="M15" s="62">
        <f>F15</f>
        <v>398.07</v>
      </c>
      <c r="N15" s="62">
        <f>F15</f>
        <v>398.07</v>
      </c>
      <c r="O15" s="62" t="s">
        <v>26</v>
      </c>
      <c r="P15" s="60"/>
      <c r="Q15" s="60"/>
    </row>
    <row r="16" spans="1:17" s="21" customFormat="1" ht="14.25" customHeight="1" x14ac:dyDescent="0.25">
      <c r="A16" s="57">
        <v>7</v>
      </c>
      <c r="B16" s="53">
        <v>9</v>
      </c>
      <c r="C16" s="63" t="s">
        <v>27</v>
      </c>
      <c r="D16" s="64" t="s">
        <v>496</v>
      </c>
      <c r="E16" s="64" t="s">
        <v>28</v>
      </c>
      <c r="F16" s="65">
        <v>3468.88</v>
      </c>
      <c r="G16" s="64">
        <v>190614.28</v>
      </c>
      <c r="H16" s="64">
        <v>101302.54</v>
      </c>
      <c r="I16" s="64"/>
      <c r="J16" s="64">
        <v>2507.4299999999998</v>
      </c>
      <c r="K16" s="64">
        <v>0</v>
      </c>
      <c r="L16" s="64">
        <v>0</v>
      </c>
      <c r="M16" s="64">
        <v>961.45</v>
      </c>
      <c r="N16" s="64">
        <v>961.45</v>
      </c>
      <c r="O16" s="64" t="s">
        <v>26</v>
      </c>
      <c r="P16" s="66"/>
      <c r="Q16" s="66"/>
    </row>
    <row r="17" spans="1:17" s="21" customFormat="1" ht="14.25" customHeight="1" thickBot="1" x14ac:dyDescent="0.3">
      <c r="A17" s="57">
        <v>8</v>
      </c>
      <c r="B17" s="53">
        <v>12</v>
      </c>
      <c r="C17" s="67" t="s">
        <v>29</v>
      </c>
      <c r="D17" s="20" t="s">
        <v>497</v>
      </c>
      <c r="E17" s="20" t="s">
        <v>498</v>
      </c>
      <c r="F17" s="68">
        <v>146.47</v>
      </c>
      <c r="G17" s="69">
        <v>9548.9500000000007</v>
      </c>
      <c r="H17" s="70">
        <v>3416.86</v>
      </c>
      <c r="I17" s="20"/>
      <c r="J17" s="20"/>
      <c r="K17" s="20"/>
      <c r="L17" s="20"/>
      <c r="M17" s="20">
        <v>95.72</v>
      </c>
      <c r="N17" s="20">
        <v>95.72</v>
      </c>
      <c r="O17" s="71" t="s">
        <v>30</v>
      </c>
      <c r="P17" s="7"/>
      <c r="Q17" s="60">
        <v>1010012</v>
      </c>
    </row>
    <row r="18" spans="1:17" s="21" customFormat="1" ht="14.25" customHeight="1" thickBot="1" x14ac:dyDescent="0.3">
      <c r="A18" s="57">
        <v>9</v>
      </c>
      <c r="B18" s="53">
        <v>13</v>
      </c>
      <c r="C18" s="72" t="s">
        <v>31</v>
      </c>
      <c r="D18" s="73" t="s">
        <v>497</v>
      </c>
      <c r="E18" s="73" t="s">
        <v>499</v>
      </c>
      <c r="F18" s="74">
        <v>50</v>
      </c>
      <c r="G18" s="75">
        <v>4031.8</v>
      </c>
      <c r="H18" s="76">
        <v>1299.99</v>
      </c>
      <c r="I18" s="73"/>
      <c r="J18" s="73"/>
      <c r="K18" s="73"/>
      <c r="L18" s="73"/>
      <c r="M18" s="73">
        <v>50</v>
      </c>
      <c r="N18" s="73">
        <v>50</v>
      </c>
      <c r="O18" s="77" t="s">
        <v>30</v>
      </c>
      <c r="P18" s="76" t="s">
        <v>32</v>
      </c>
      <c r="Q18" s="78" t="s">
        <v>33</v>
      </c>
    </row>
    <row r="19" spans="1:17" s="21" customFormat="1" ht="14.25" customHeight="1" thickBot="1" x14ac:dyDescent="0.3">
      <c r="A19" s="57">
        <v>10</v>
      </c>
      <c r="B19" s="53">
        <v>21</v>
      </c>
      <c r="C19" s="72" t="s">
        <v>34</v>
      </c>
      <c r="D19" s="73" t="s">
        <v>500</v>
      </c>
      <c r="E19" s="73" t="s">
        <v>501</v>
      </c>
      <c r="F19" s="74">
        <v>29.73</v>
      </c>
      <c r="G19" s="75">
        <v>231.41</v>
      </c>
      <c r="H19" s="76">
        <v>0</v>
      </c>
      <c r="I19" s="73"/>
      <c r="J19" s="73"/>
      <c r="K19" s="73"/>
      <c r="L19" s="73"/>
      <c r="M19" s="73">
        <v>29.73</v>
      </c>
      <c r="N19" s="73">
        <v>29.73</v>
      </c>
      <c r="O19" s="73" t="s">
        <v>35</v>
      </c>
      <c r="P19" s="79" t="s">
        <v>36</v>
      </c>
      <c r="Q19" s="78" t="s">
        <v>37</v>
      </c>
    </row>
    <row r="20" spans="1:17" s="21" customFormat="1" ht="14.25" customHeight="1" x14ac:dyDescent="0.25">
      <c r="A20" s="57">
        <v>11</v>
      </c>
      <c r="B20" s="53">
        <v>38</v>
      </c>
      <c r="C20" s="80" t="s">
        <v>38</v>
      </c>
      <c r="D20" s="81" t="s">
        <v>502</v>
      </c>
      <c r="E20" s="81" t="s">
        <v>503</v>
      </c>
      <c r="F20" s="82">
        <v>29.74</v>
      </c>
      <c r="G20" s="83">
        <v>2680.03</v>
      </c>
      <c r="H20" s="84">
        <v>1425.74</v>
      </c>
      <c r="I20" s="81"/>
      <c r="J20" s="81"/>
      <c r="K20" s="81"/>
      <c r="L20" s="81">
        <v>29.74</v>
      </c>
      <c r="M20" s="85"/>
      <c r="N20" s="81">
        <f>K20+L20</f>
        <v>29.74</v>
      </c>
      <c r="O20" s="81" t="s">
        <v>39</v>
      </c>
      <c r="P20" s="8" t="s">
        <v>40</v>
      </c>
      <c r="Q20" s="86" t="s">
        <v>41</v>
      </c>
    </row>
    <row r="21" spans="1:17" s="21" customFormat="1" ht="14.25" customHeight="1" x14ac:dyDescent="0.25">
      <c r="A21" s="57">
        <v>12</v>
      </c>
      <c r="B21" s="53">
        <v>39</v>
      </c>
      <c r="C21" s="67" t="s">
        <v>42</v>
      </c>
      <c r="D21" s="20" t="s">
        <v>502</v>
      </c>
      <c r="E21" s="20" t="s">
        <v>503</v>
      </c>
      <c r="F21" s="68">
        <v>1049.94</v>
      </c>
      <c r="G21" s="69">
        <v>75814.47</v>
      </c>
      <c r="H21" s="70">
        <v>34014.410000000003</v>
      </c>
      <c r="I21" s="20"/>
      <c r="J21" s="20"/>
      <c r="K21" s="20"/>
      <c r="L21" s="20"/>
      <c r="M21" s="20">
        <v>661.37</v>
      </c>
      <c r="N21" s="20">
        <v>661.37</v>
      </c>
      <c r="O21" s="20" t="s">
        <v>43</v>
      </c>
      <c r="P21" s="9"/>
      <c r="Q21" s="60" t="s">
        <v>44</v>
      </c>
    </row>
    <row r="22" spans="1:17" s="21" customFormat="1" ht="14.25" customHeight="1" x14ac:dyDescent="0.25">
      <c r="A22" s="57">
        <v>13</v>
      </c>
      <c r="B22" s="53">
        <v>40</v>
      </c>
      <c r="C22" s="67" t="s">
        <v>45</v>
      </c>
      <c r="D22" s="20" t="s">
        <v>502</v>
      </c>
      <c r="E22" s="20" t="s">
        <v>503</v>
      </c>
      <c r="F22" s="68">
        <v>140.85</v>
      </c>
      <c r="G22" s="69">
        <v>19439.810000000001</v>
      </c>
      <c r="H22" s="70">
        <v>10227.61</v>
      </c>
      <c r="I22" s="20"/>
      <c r="J22" s="20"/>
      <c r="K22" s="20"/>
      <c r="L22" s="20">
        <v>140.85</v>
      </c>
      <c r="M22" s="20"/>
      <c r="N22" s="20">
        <v>140.85</v>
      </c>
      <c r="O22" s="20" t="s">
        <v>46</v>
      </c>
      <c r="P22" s="9"/>
      <c r="Q22" s="60" t="s">
        <v>47</v>
      </c>
    </row>
    <row r="23" spans="1:17" s="21" customFormat="1" ht="14.25" customHeight="1" x14ac:dyDescent="0.25">
      <c r="A23" s="57">
        <v>14</v>
      </c>
      <c r="B23" s="53">
        <v>41</v>
      </c>
      <c r="C23" s="67" t="s">
        <v>48</v>
      </c>
      <c r="D23" s="20" t="s">
        <v>502</v>
      </c>
      <c r="E23" s="20" t="s">
        <v>503</v>
      </c>
      <c r="F23" s="68">
        <v>118.14</v>
      </c>
      <c r="G23" s="69">
        <v>16305.5</v>
      </c>
      <c r="H23" s="70">
        <v>8416.6200000000008</v>
      </c>
      <c r="I23" s="20"/>
      <c r="J23" s="20"/>
      <c r="K23" s="20"/>
      <c r="L23" s="20">
        <v>118.14</v>
      </c>
      <c r="M23" s="71"/>
      <c r="N23" s="20">
        <f>K23+L23</f>
        <v>118.14</v>
      </c>
      <c r="O23" s="20" t="s">
        <v>49</v>
      </c>
      <c r="P23" s="9"/>
      <c r="Q23" s="60" t="s">
        <v>50</v>
      </c>
    </row>
    <row r="24" spans="1:17" s="21" customFormat="1" ht="14.25" customHeight="1" thickBot="1" x14ac:dyDescent="0.3">
      <c r="A24" s="57">
        <v>15</v>
      </c>
      <c r="B24" s="53">
        <v>42</v>
      </c>
      <c r="C24" s="87" t="s">
        <v>51</v>
      </c>
      <c r="D24" s="88" t="s">
        <v>502</v>
      </c>
      <c r="E24" s="88" t="s">
        <v>503</v>
      </c>
      <c r="F24" s="89">
        <v>184.11</v>
      </c>
      <c r="G24" s="90">
        <v>16121.35</v>
      </c>
      <c r="H24" s="91">
        <v>8568.58</v>
      </c>
      <c r="I24" s="88"/>
      <c r="J24" s="88"/>
      <c r="K24" s="88"/>
      <c r="L24" s="92"/>
      <c r="M24" s="88"/>
      <c r="N24" s="88"/>
      <c r="O24" s="88"/>
      <c r="P24" s="10"/>
      <c r="Q24" s="93" t="s">
        <v>52</v>
      </c>
    </row>
    <row r="25" spans="1:17" s="21" customFormat="1" ht="14.25" customHeight="1" thickBot="1" x14ac:dyDescent="0.3">
      <c r="A25" s="57">
        <v>16</v>
      </c>
      <c r="B25" s="53">
        <v>47</v>
      </c>
      <c r="C25" s="72" t="s">
        <v>53</v>
      </c>
      <c r="D25" s="73" t="s">
        <v>504</v>
      </c>
      <c r="E25" s="73" t="s">
        <v>505</v>
      </c>
      <c r="F25" s="74">
        <v>1023.11</v>
      </c>
      <c r="G25" s="75">
        <v>2502.11</v>
      </c>
      <c r="H25" s="76">
        <v>2502.11</v>
      </c>
      <c r="I25" s="73"/>
      <c r="J25" s="73"/>
      <c r="K25" s="73"/>
      <c r="L25" s="73"/>
      <c r="M25" s="73">
        <v>1023.11</v>
      </c>
      <c r="N25" s="73">
        <v>1023.11</v>
      </c>
      <c r="O25" s="73" t="s">
        <v>43</v>
      </c>
      <c r="P25" s="79" t="s">
        <v>54</v>
      </c>
      <c r="Q25" s="78" t="s">
        <v>55</v>
      </c>
    </row>
    <row r="26" spans="1:17" s="21" customFormat="1" ht="18.75" customHeight="1" thickBot="1" x14ac:dyDescent="0.3">
      <c r="A26" s="57">
        <v>17</v>
      </c>
      <c r="B26" s="53">
        <v>52</v>
      </c>
      <c r="C26" s="80" t="s">
        <v>56</v>
      </c>
      <c r="D26" s="81" t="s">
        <v>506</v>
      </c>
      <c r="E26" s="81" t="s">
        <v>507</v>
      </c>
      <c r="F26" s="82">
        <v>135.32</v>
      </c>
      <c r="G26" s="83">
        <v>7297.04</v>
      </c>
      <c r="H26" s="84">
        <v>4635.42</v>
      </c>
      <c r="I26" s="81"/>
      <c r="J26" s="81"/>
      <c r="K26" s="81"/>
      <c r="L26" s="81">
        <v>135.32</v>
      </c>
      <c r="M26" s="88">
        <f>71.86+N26</f>
        <v>207.18</v>
      </c>
      <c r="N26" s="81">
        <f>K26+L26</f>
        <v>135.32</v>
      </c>
      <c r="O26" s="94" t="s">
        <v>57</v>
      </c>
      <c r="P26" s="8" t="s">
        <v>58</v>
      </c>
      <c r="Q26" s="86" t="s">
        <v>59</v>
      </c>
    </row>
    <row r="27" spans="1:17" s="21" customFormat="1" ht="18.75" customHeight="1" thickBot="1" x14ac:dyDescent="0.3">
      <c r="A27" s="57">
        <v>18</v>
      </c>
      <c r="B27" s="53">
        <v>53</v>
      </c>
      <c r="C27" s="87" t="s">
        <v>60</v>
      </c>
      <c r="D27" s="88" t="s">
        <v>506</v>
      </c>
      <c r="E27" s="88" t="s">
        <v>507</v>
      </c>
      <c r="F27" s="89">
        <v>137.22999999999999</v>
      </c>
      <c r="G27" s="90">
        <v>7115.85</v>
      </c>
      <c r="H27" s="91">
        <v>4851.3900000000003</v>
      </c>
      <c r="I27" s="88"/>
      <c r="J27" s="88"/>
      <c r="K27" s="88"/>
      <c r="L27" s="88"/>
      <c r="N27" s="88">
        <v>71.86</v>
      </c>
      <c r="O27" s="88" t="s">
        <v>61</v>
      </c>
      <c r="P27" s="10"/>
      <c r="Q27" s="93" t="s">
        <v>62</v>
      </c>
    </row>
    <row r="28" spans="1:17" s="21" customFormat="1" ht="17.25" customHeight="1" thickBot="1" x14ac:dyDescent="0.3">
      <c r="A28" s="57">
        <v>19</v>
      </c>
      <c r="B28" s="53">
        <v>64</v>
      </c>
      <c r="C28" s="72" t="s">
        <v>63</v>
      </c>
      <c r="D28" s="73" t="s">
        <v>508</v>
      </c>
      <c r="E28" s="73" t="s">
        <v>509</v>
      </c>
      <c r="F28" s="74">
        <v>147.13</v>
      </c>
      <c r="G28" s="75">
        <v>7921.11</v>
      </c>
      <c r="H28" s="76">
        <v>0</v>
      </c>
      <c r="I28" s="73"/>
      <c r="J28" s="73"/>
      <c r="K28" s="73"/>
      <c r="L28" s="73"/>
      <c r="M28" s="73">
        <v>147.13</v>
      </c>
      <c r="N28" s="73">
        <v>147.13</v>
      </c>
      <c r="O28" s="73" t="s">
        <v>43</v>
      </c>
      <c r="P28" s="79" t="s">
        <v>64</v>
      </c>
      <c r="Q28" s="78" t="s">
        <v>65</v>
      </c>
    </row>
    <row r="29" spans="1:17" s="21" customFormat="1" ht="14.25" customHeight="1" x14ac:dyDescent="0.25">
      <c r="A29" s="57">
        <v>20</v>
      </c>
      <c r="B29" s="53">
        <v>72</v>
      </c>
      <c r="C29" s="95" t="s">
        <v>66</v>
      </c>
      <c r="D29" s="96" t="s">
        <v>510</v>
      </c>
      <c r="E29" s="96" t="s">
        <v>511</v>
      </c>
      <c r="F29" s="97">
        <v>192.27</v>
      </c>
      <c r="G29" s="98">
        <v>67716.149999999994</v>
      </c>
      <c r="H29" s="99">
        <v>42201.54</v>
      </c>
      <c r="I29" s="96"/>
      <c r="J29" s="96"/>
      <c r="K29" s="96">
        <v>27.94</v>
      </c>
      <c r="L29" s="96"/>
      <c r="M29" s="96">
        <v>230.76</v>
      </c>
      <c r="N29" s="96">
        <f>+K29+M29</f>
        <v>258.7</v>
      </c>
      <c r="O29" s="96"/>
      <c r="P29" s="8" t="s">
        <v>67</v>
      </c>
      <c r="Q29" s="100" t="s">
        <v>68</v>
      </c>
    </row>
    <row r="30" spans="1:17" s="21" customFormat="1" ht="45.75" customHeight="1" thickBot="1" x14ac:dyDescent="0.3">
      <c r="A30" s="57">
        <v>21</v>
      </c>
      <c r="B30" s="53">
        <v>78</v>
      </c>
      <c r="C30" s="87" t="s">
        <v>66</v>
      </c>
      <c r="D30" s="88" t="s">
        <v>512</v>
      </c>
      <c r="E30" s="88" t="s">
        <v>511</v>
      </c>
      <c r="F30" s="89"/>
      <c r="G30" s="90">
        <v>122078.44</v>
      </c>
      <c r="H30" s="91">
        <v>91488.9</v>
      </c>
      <c r="I30" s="88"/>
      <c r="J30" s="88"/>
      <c r="K30" s="88"/>
      <c r="L30" s="88">
        <v>162.30000000000001</v>
      </c>
      <c r="M30" s="92"/>
      <c r="N30" s="88">
        <f>K30+L30</f>
        <v>162.30000000000001</v>
      </c>
      <c r="O30" s="101" t="s">
        <v>69</v>
      </c>
      <c r="P30" s="10"/>
      <c r="Q30" s="93">
        <v>1010671</v>
      </c>
    </row>
    <row r="31" spans="1:17" s="21" customFormat="1" ht="15.75" customHeight="1" thickBot="1" x14ac:dyDescent="0.3">
      <c r="A31" s="57">
        <v>22</v>
      </c>
      <c r="B31" s="53">
        <v>75</v>
      </c>
      <c r="C31" s="72" t="s">
        <v>70</v>
      </c>
      <c r="D31" s="73" t="s">
        <v>513</v>
      </c>
      <c r="E31" s="73" t="s">
        <v>514</v>
      </c>
      <c r="F31" s="74">
        <v>56</v>
      </c>
      <c r="G31" s="75">
        <v>214.32</v>
      </c>
      <c r="H31" s="76">
        <v>146.55000000000001</v>
      </c>
      <c r="I31" s="73"/>
      <c r="J31" s="73"/>
      <c r="K31" s="73"/>
      <c r="L31" s="73"/>
      <c r="M31" s="73">
        <v>56</v>
      </c>
      <c r="N31" s="73">
        <v>56</v>
      </c>
      <c r="O31" s="73" t="s">
        <v>71</v>
      </c>
      <c r="P31" s="79" t="s">
        <v>72</v>
      </c>
      <c r="Q31" s="78" t="s">
        <v>73</v>
      </c>
    </row>
    <row r="32" spans="1:17" s="21" customFormat="1" ht="27" customHeight="1" thickBot="1" x14ac:dyDescent="0.3">
      <c r="A32" s="57">
        <v>23</v>
      </c>
      <c r="B32" s="53">
        <v>84</v>
      </c>
      <c r="C32" s="72" t="s">
        <v>74</v>
      </c>
      <c r="D32" s="73" t="s">
        <v>515</v>
      </c>
      <c r="E32" s="73" t="s">
        <v>516</v>
      </c>
      <c r="F32" s="74">
        <v>156.33000000000001</v>
      </c>
      <c r="G32" s="75">
        <v>5518.71</v>
      </c>
      <c r="H32" s="76">
        <v>0</v>
      </c>
      <c r="I32" s="73"/>
      <c r="J32" s="73"/>
      <c r="K32" s="73"/>
      <c r="L32" s="73"/>
      <c r="M32" s="73">
        <v>156.33000000000001</v>
      </c>
      <c r="N32" s="73">
        <v>156.33000000000001</v>
      </c>
      <c r="O32" s="73" t="s">
        <v>75</v>
      </c>
      <c r="P32" s="79"/>
      <c r="Q32" s="78">
        <v>1000712</v>
      </c>
    </row>
    <row r="33" spans="1:17" s="21" customFormat="1" ht="13.5" customHeight="1" x14ac:dyDescent="0.25">
      <c r="A33" s="57">
        <v>24</v>
      </c>
      <c r="B33" s="53">
        <v>87</v>
      </c>
      <c r="C33" s="80" t="s">
        <v>24</v>
      </c>
      <c r="D33" s="81" t="s">
        <v>517</v>
      </c>
      <c r="E33" s="81" t="s">
        <v>518</v>
      </c>
      <c r="F33" s="82">
        <v>195.28</v>
      </c>
      <c r="G33" s="83">
        <v>19801.580000000002</v>
      </c>
      <c r="H33" s="84">
        <v>17110.43</v>
      </c>
      <c r="I33" s="81"/>
      <c r="J33" s="81"/>
      <c r="K33" s="81"/>
      <c r="L33" s="81">
        <v>166.79</v>
      </c>
      <c r="M33" s="81"/>
      <c r="N33" s="81">
        <v>166.79</v>
      </c>
      <c r="O33" s="94" t="s">
        <v>76</v>
      </c>
      <c r="P33" s="94"/>
      <c r="Q33" s="86" t="s">
        <v>77</v>
      </c>
    </row>
    <row r="34" spans="1:17" s="21" customFormat="1" ht="14.25" customHeight="1" thickBot="1" x14ac:dyDescent="0.3">
      <c r="A34" s="57">
        <v>25</v>
      </c>
      <c r="B34" s="53"/>
      <c r="C34" s="87" t="s">
        <v>24</v>
      </c>
      <c r="D34" s="88" t="s">
        <v>517</v>
      </c>
      <c r="E34" s="88" t="s">
        <v>518</v>
      </c>
      <c r="F34" s="89"/>
      <c r="G34" s="90"/>
      <c r="H34" s="91"/>
      <c r="I34" s="88"/>
      <c r="J34" s="88"/>
      <c r="K34" s="88"/>
      <c r="L34" s="88"/>
      <c r="M34" s="92"/>
      <c r="N34" s="102">
        <v>28.49</v>
      </c>
      <c r="O34" s="101" t="s">
        <v>61</v>
      </c>
      <c r="P34" s="101" t="s">
        <v>78</v>
      </c>
      <c r="Q34" s="93"/>
    </row>
    <row r="35" spans="1:17" s="21" customFormat="1" ht="14.25" customHeight="1" thickBot="1" x14ac:dyDescent="0.3">
      <c r="A35" s="57">
        <v>26</v>
      </c>
      <c r="B35" s="53">
        <v>91</v>
      </c>
      <c r="C35" s="80" t="s">
        <v>24</v>
      </c>
      <c r="D35" s="81" t="s">
        <v>519</v>
      </c>
      <c r="E35" s="81" t="s">
        <v>520</v>
      </c>
      <c r="F35" s="82">
        <v>443.01</v>
      </c>
      <c r="G35" s="83">
        <v>7484.94</v>
      </c>
      <c r="H35" s="84">
        <v>6214.51</v>
      </c>
      <c r="I35" s="81"/>
      <c r="J35" s="81"/>
      <c r="K35" s="81"/>
      <c r="L35" s="81"/>
      <c r="M35" s="81">
        <v>443.01</v>
      </c>
      <c r="N35" s="81">
        <v>443.01</v>
      </c>
      <c r="O35" s="81" t="s">
        <v>79</v>
      </c>
      <c r="P35" s="94"/>
      <c r="Q35" s="86">
        <v>1818137484</v>
      </c>
    </row>
    <row r="36" spans="1:17" s="21" customFormat="1" ht="14.25" customHeight="1" thickBot="1" x14ac:dyDescent="0.3">
      <c r="A36" s="57">
        <v>27</v>
      </c>
      <c r="B36" s="53">
        <v>92</v>
      </c>
      <c r="C36" s="67" t="s">
        <v>80</v>
      </c>
      <c r="D36" s="20" t="s">
        <v>519</v>
      </c>
      <c r="E36" s="20" t="s">
        <v>521</v>
      </c>
      <c r="F36" s="68">
        <v>33</v>
      </c>
      <c r="G36" s="69">
        <v>188.54</v>
      </c>
      <c r="H36" s="70">
        <v>157.57</v>
      </c>
      <c r="I36" s="20"/>
      <c r="J36" s="20"/>
      <c r="K36" s="20"/>
      <c r="L36" s="20"/>
      <c r="M36" s="68">
        <v>33</v>
      </c>
      <c r="N36" s="20">
        <v>33</v>
      </c>
      <c r="O36" s="81" t="s">
        <v>79</v>
      </c>
      <c r="P36" s="103"/>
      <c r="Q36" s="60">
        <v>1818137485</v>
      </c>
    </row>
    <row r="37" spans="1:17" s="21" customFormat="1" ht="14.25" customHeight="1" thickBot="1" x14ac:dyDescent="0.3">
      <c r="A37" s="57">
        <v>28</v>
      </c>
      <c r="B37" s="53">
        <v>93</v>
      </c>
      <c r="C37" s="67" t="s">
        <v>80</v>
      </c>
      <c r="D37" s="20" t="s">
        <v>519</v>
      </c>
      <c r="E37" s="20" t="s">
        <v>522</v>
      </c>
      <c r="F37" s="68">
        <v>27</v>
      </c>
      <c r="G37" s="69">
        <v>154.08000000000001</v>
      </c>
      <c r="H37" s="70">
        <v>127.71</v>
      </c>
      <c r="I37" s="20"/>
      <c r="J37" s="20"/>
      <c r="K37" s="20"/>
      <c r="L37" s="20"/>
      <c r="M37" s="68">
        <v>27</v>
      </c>
      <c r="N37" s="20">
        <v>27</v>
      </c>
      <c r="O37" s="81" t="s">
        <v>79</v>
      </c>
      <c r="P37" s="103"/>
      <c r="Q37" s="60">
        <v>1818137486</v>
      </c>
    </row>
    <row r="38" spans="1:17" s="21" customFormat="1" ht="14.25" customHeight="1" thickBot="1" x14ac:dyDescent="0.3">
      <c r="A38" s="57">
        <v>29</v>
      </c>
      <c r="B38" s="53">
        <v>94</v>
      </c>
      <c r="C38" s="67" t="s">
        <v>80</v>
      </c>
      <c r="D38" s="20" t="s">
        <v>519</v>
      </c>
      <c r="E38" s="20" t="s">
        <v>523</v>
      </c>
      <c r="F38" s="68">
        <v>28</v>
      </c>
      <c r="G38" s="69">
        <v>159.87</v>
      </c>
      <c r="H38" s="70">
        <v>132.72999999999999</v>
      </c>
      <c r="I38" s="20"/>
      <c r="J38" s="20"/>
      <c r="K38" s="20"/>
      <c r="L38" s="20"/>
      <c r="M38" s="68">
        <v>28</v>
      </c>
      <c r="N38" s="20">
        <v>28</v>
      </c>
      <c r="O38" s="81" t="s">
        <v>79</v>
      </c>
      <c r="P38" s="103"/>
      <c r="Q38" s="60">
        <v>1818137487</v>
      </c>
    </row>
    <row r="39" spans="1:17" s="21" customFormat="1" ht="14.25" customHeight="1" thickBot="1" x14ac:dyDescent="0.3">
      <c r="A39" s="57">
        <v>30</v>
      </c>
      <c r="B39" s="53">
        <v>95</v>
      </c>
      <c r="C39" s="104" t="s">
        <v>80</v>
      </c>
      <c r="D39" s="64" t="s">
        <v>519</v>
      </c>
      <c r="E39" s="64" t="s">
        <v>524</v>
      </c>
      <c r="F39" s="105">
        <v>7</v>
      </c>
      <c r="G39" s="106">
        <v>290.49</v>
      </c>
      <c r="H39" s="107">
        <v>241.08</v>
      </c>
      <c r="I39" s="64"/>
      <c r="J39" s="64"/>
      <c r="K39" s="64"/>
      <c r="L39" s="64"/>
      <c r="M39" s="105">
        <v>7</v>
      </c>
      <c r="N39" s="64">
        <v>7</v>
      </c>
      <c r="O39" s="96" t="s">
        <v>79</v>
      </c>
      <c r="P39" s="108"/>
      <c r="Q39" s="66">
        <v>1818137488</v>
      </c>
    </row>
    <row r="40" spans="1:17" s="21" customFormat="1" ht="14.25" customHeight="1" thickBot="1" x14ac:dyDescent="0.3">
      <c r="A40" s="57">
        <v>31</v>
      </c>
      <c r="B40" s="53">
        <v>96</v>
      </c>
      <c r="C40" s="72" t="s">
        <v>81</v>
      </c>
      <c r="D40" s="73" t="s">
        <v>525</v>
      </c>
      <c r="E40" s="73" t="s">
        <v>526</v>
      </c>
      <c r="F40" s="74">
        <v>264.98</v>
      </c>
      <c r="G40" s="75">
        <v>1680.38</v>
      </c>
      <c r="H40" s="76">
        <v>0</v>
      </c>
      <c r="I40" s="73"/>
      <c r="J40" s="73"/>
      <c r="K40" s="73"/>
      <c r="L40" s="73"/>
      <c r="M40" s="73">
        <v>264.98</v>
      </c>
      <c r="N40" s="73">
        <v>264.98</v>
      </c>
      <c r="O40" s="73" t="s">
        <v>82</v>
      </c>
      <c r="P40" s="79" t="s">
        <v>83</v>
      </c>
      <c r="Q40" s="78">
        <v>102288</v>
      </c>
    </row>
    <row r="41" spans="1:17" s="21" customFormat="1" ht="14.25" customHeight="1" x14ac:dyDescent="0.25">
      <c r="A41" s="17">
        <v>32</v>
      </c>
      <c r="B41" s="53">
        <v>101</v>
      </c>
      <c r="C41" s="70" t="s">
        <v>84</v>
      </c>
      <c r="D41" s="20" t="s">
        <v>527</v>
      </c>
      <c r="E41" s="20" t="s">
        <v>528</v>
      </c>
      <c r="F41" s="68">
        <v>206.16</v>
      </c>
      <c r="G41" s="69">
        <v>75322.61</v>
      </c>
      <c r="H41" s="70">
        <v>56034.95</v>
      </c>
      <c r="I41" s="20"/>
      <c r="J41" s="20"/>
      <c r="K41" s="20">
        <v>206.16</v>
      </c>
      <c r="L41" s="20"/>
      <c r="M41" s="20"/>
      <c r="N41" s="20">
        <v>206.16</v>
      </c>
      <c r="O41" s="20" t="s">
        <v>85</v>
      </c>
      <c r="P41" s="103" t="s">
        <v>86</v>
      </c>
      <c r="Q41" s="60" t="s">
        <v>87</v>
      </c>
    </row>
    <row r="42" spans="1:17" s="21" customFormat="1" ht="14.25" customHeight="1" x14ac:dyDescent="0.25">
      <c r="A42" s="17"/>
      <c r="B42" s="53">
        <v>102</v>
      </c>
      <c r="C42" s="70" t="s">
        <v>24</v>
      </c>
      <c r="D42" s="20" t="s">
        <v>529</v>
      </c>
      <c r="E42" s="20" t="s">
        <v>528</v>
      </c>
      <c r="F42" s="68">
        <v>12.9</v>
      </c>
      <c r="G42" s="69">
        <v>2945.54</v>
      </c>
      <c r="H42" s="70">
        <v>1860.78</v>
      </c>
      <c r="I42" s="20"/>
      <c r="J42" s="20"/>
      <c r="K42" s="20"/>
      <c r="L42" s="20">
        <v>12.9</v>
      </c>
      <c r="M42" s="20"/>
      <c r="N42" s="20">
        <f t="shared" ref="N42:N44" si="0">L42+M42</f>
        <v>12.9</v>
      </c>
      <c r="O42" s="20" t="s">
        <v>88</v>
      </c>
      <c r="P42" s="103" t="s">
        <v>89</v>
      </c>
      <c r="Q42" s="60" t="s">
        <v>90</v>
      </c>
    </row>
    <row r="43" spans="1:17" s="21" customFormat="1" ht="14.25" customHeight="1" x14ac:dyDescent="0.25">
      <c r="A43" s="17"/>
      <c r="B43" s="53">
        <v>103</v>
      </c>
      <c r="C43" s="70" t="s">
        <v>91</v>
      </c>
      <c r="D43" s="20" t="s">
        <v>530</v>
      </c>
      <c r="E43" s="20" t="s">
        <v>528</v>
      </c>
      <c r="F43" s="68">
        <v>70.8</v>
      </c>
      <c r="G43" s="69">
        <v>26000.3</v>
      </c>
      <c r="H43" s="70">
        <v>18927.84</v>
      </c>
      <c r="I43" s="20"/>
      <c r="J43" s="20"/>
      <c r="K43" s="20"/>
      <c r="L43" s="20">
        <v>70.8</v>
      </c>
      <c r="M43" s="20"/>
      <c r="N43" s="20">
        <f t="shared" si="0"/>
        <v>70.8</v>
      </c>
      <c r="O43" s="20" t="s">
        <v>88</v>
      </c>
      <c r="P43" s="103" t="s">
        <v>92</v>
      </c>
      <c r="Q43" s="60" t="s">
        <v>93</v>
      </c>
    </row>
    <row r="44" spans="1:17" s="21" customFormat="1" ht="14.25" customHeight="1" thickBot="1" x14ac:dyDescent="0.3">
      <c r="A44" s="17"/>
      <c r="B44" s="53">
        <v>104</v>
      </c>
      <c r="C44" s="107" t="s">
        <v>94</v>
      </c>
      <c r="D44" s="64" t="s">
        <v>531</v>
      </c>
      <c r="E44" s="64" t="s">
        <v>528</v>
      </c>
      <c r="F44" s="105">
        <v>12.06</v>
      </c>
      <c r="G44" s="106">
        <v>2741.93</v>
      </c>
      <c r="H44" s="107">
        <v>1728.05</v>
      </c>
      <c r="I44" s="64"/>
      <c r="J44" s="64"/>
      <c r="K44" s="64"/>
      <c r="L44" s="64">
        <v>12.06</v>
      </c>
      <c r="M44" s="64"/>
      <c r="N44" s="64">
        <f t="shared" si="0"/>
        <v>12.06</v>
      </c>
      <c r="O44" s="64" t="s">
        <v>88</v>
      </c>
      <c r="P44" s="108" t="s">
        <v>95</v>
      </c>
      <c r="Q44" s="66" t="s">
        <v>96</v>
      </c>
    </row>
    <row r="45" spans="1:17" s="21" customFormat="1" ht="14.25" customHeight="1" x14ac:dyDescent="0.25">
      <c r="A45" s="109">
        <v>33</v>
      </c>
      <c r="B45" s="53">
        <v>105</v>
      </c>
      <c r="C45" s="80" t="s">
        <v>97</v>
      </c>
      <c r="D45" s="81" t="s">
        <v>532</v>
      </c>
      <c r="E45" s="81" t="s">
        <v>533</v>
      </c>
      <c r="F45" s="82">
        <v>621.98</v>
      </c>
      <c r="G45" s="83">
        <v>41031.660000000003</v>
      </c>
      <c r="H45" s="84">
        <v>20991.67</v>
      </c>
      <c r="I45" s="81"/>
      <c r="J45" s="81"/>
      <c r="K45" s="81"/>
      <c r="L45" s="81"/>
      <c r="M45" s="81">
        <v>561.72</v>
      </c>
      <c r="N45" s="81">
        <v>561.72</v>
      </c>
      <c r="O45" s="81" t="s">
        <v>98</v>
      </c>
      <c r="P45" s="94" t="s">
        <v>83</v>
      </c>
      <c r="Q45" s="86" t="s">
        <v>99</v>
      </c>
    </row>
    <row r="46" spans="1:17" s="21" customFormat="1" ht="14.25" customHeight="1" thickBot="1" x14ac:dyDescent="0.3">
      <c r="A46" s="109">
        <v>34</v>
      </c>
      <c r="B46" s="53">
        <v>106</v>
      </c>
      <c r="C46" s="87" t="s">
        <v>100</v>
      </c>
      <c r="D46" s="88" t="s">
        <v>532</v>
      </c>
      <c r="E46" s="88" t="s">
        <v>533</v>
      </c>
      <c r="F46" s="89">
        <v>290.26</v>
      </c>
      <c r="G46" s="90">
        <v>14960</v>
      </c>
      <c r="H46" s="91">
        <v>4156.22</v>
      </c>
      <c r="I46" s="88"/>
      <c r="J46" s="88"/>
      <c r="K46" s="88"/>
      <c r="L46" s="88">
        <v>290.26</v>
      </c>
      <c r="M46" s="88"/>
      <c r="N46" s="88">
        <f>L46</f>
        <v>290.26</v>
      </c>
      <c r="O46" s="101" t="s">
        <v>101</v>
      </c>
      <c r="P46" s="101" t="s">
        <v>101</v>
      </c>
      <c r="Q46" s="93" t="s">
        <v>102</v>
      </c>
    </row>
    <row r="47" spans="1:17" s="21" customFormat="1" ht="14.25" customHeight="1" x14ac:dyDescent="0.25">
      <c r="A47" s="109">
        <v>35</v>
      </c>
      <c r="B47" s="53">
        <v>112</v>
      </c>
      <c r="C47" s="70" t="s">
        <v>103</v>
      </c>
      <c r="D47" s="20" t="s">
        <v>104</v>
      </c>
      <c r="E47" s="20"/>
      <c r="F47" s="68">
        <f>1203/2.5</f>
        <v>481.2</v>
      </c>
      <c r="G47" s="69">
        <v>140</v>
      </c>
      <c r="H47" s="70">
        <v>9.3800000000000008</v>
      </c>
      <c r="I47" s="20"/>
      <c r="J47" s="20"/>
      <c r="K47" s="20"/>
      <c r="L47" s="20"/>
      <c r="M47" s="110">
        <v>481.2</v>
      </c>
      <c r="N47" s="20">
        <v>481.2</v>
      </c>
      <c r="O47" s="20" t="s">
        <v>98</v>
      </c>
      <c r="P47" s="103" t="s">
        <v>105</v>
      </c>
      <c r="Q47" s="60" t="s">
        <v>106</v>
      </c>
    </row>
    <row r="48" spans="1:17" s="21" customFormat="1" ht="14.25" customHeight="1" thickBot="1" x14ac:dyDescent="0.3">
      <c r="A48" s="109">
        <v>36</v>
      </c>
      <c r="B48" s="53">
        <v>113</v>
      </c>
      <c r="C48" s="107" t="s">
        <v>103</v>
      </c>
      <c r="D48" s="64" t="s">
        <v>104</v>
      </c>
      <c r="E48" s="64"/>
      <c r="F48" s="105">
        <v>481</v>
      </c>
      <c r="G48" s="106">
        <v>1169</v>
      </c>
      <c r="H48" s="107">
        <v>170.31</v>
      </c>
      <c r="I48" s="64"/>
      <c r="J48" s="64"/>
      <c r="K48" s="64"/>
      <c r="L48" s="64"/>
      <c r="M48" s="64">
        <v>481</v>
      </c>
      <c r="N48" s="64">
        <v>481</v>
      </c>
      <c r="O48" s="64" t="s">
        <v>98</v>
      </c>
      <c r="P48" s="108" t="s">
        <v>105</v>
      </c>
      <c r="Q48" s="66" t="s">
        <v>107</v>
      </c>
    </row>
    <row r="49" spans="1:17" s="114" customFormat="1" ht="25.5" customHeight="1" x14ac:dyDescent="0.25">
      <c r="A49" s="109">
        <v>37</v>
      </c>
      <c r="B49" s="111"/>
      <c r="C49" s="80" t="s">
        <v>108</v>
      </c>
      <c r="D49" s="81" t="s">
        <v>534</v>
      </c>
      <c r="E49" s="112" t="s">
        <v>535</v>
      </c>
      <c r="F49" s="112">
        <v>550.54999999999995</v>
      </c>
      <c r="G49" s="113">
        <v>265754.81</v>
      </c>
      <c r="H49" s="112">
        <v>186001.31</v>
      </c>
      <c r="I49" s="112" t="s">
        <v>109</v>
      </c>
      <c r="J49" s="112"/>
      <c r="L49" s="115">
        <v>550.54999999999995</v>
      </c>
      <c r="M49" s="112"/>
      <c r="N49" s="115">
        <v>550.54999999999995</v>
      </c>
      <c r="O49" s="112" t="s">
        <v>110</v>
      </c>
      <c r="P49" s="11" t="s">
        <v>111</v>
      </c>
      <c r="Q49" s="116">
        <v>1010221</v>
      </c>
    </row>
    <row r="50" spans="1:17" s="21" customFormat="1" ht="14.25" customHeight="1" x14ac:dyDescent="0.25">
      <c r="A50" s="109">
        <v>38</v>
      </c>
      <c r="B50" s="53">
        <v>114</v>
      </c>
      <c r="C50" s="67" t="s">
        <v>112</v>
      </c>
      <c r="D50" s="20" t="s">
        <v>534</v>
      </c>
      <c r="E50" s="62" t="s">
        <v>535</v>
      </c>
      <c r="F50" s="68">
        <v>67.62</v>
      </c>
      <c r="G50" s="69">
        <v>16839.96</v>
      </c>
      <c r="H50" s="70">
        <v>10635.4</v>
      </c>
      <c r="I50" s="20"/>
      <c r="J50" s="20"/>
      <c r="K50" s="20"/>
      <c r="L50" s="20">
        <v>67.62</v>
      </c>
      <c r="M50" s="20"/>
      <c r="N50" s="20">
        <f>K50+L50</f>
        <v>67.62</v>
      </c>
      <c r="O50" s="70" t="s">
        <v>113</v>
      </c>
      <c r="P50" s="12"/>
      <c r="Q50" s="60" t="s">
        <v>114</v>
      </c>
    </row>
    <row r="51" spans="1:17" s="21" customFormat="1" ht="14.25" customHeight="1" x14ac:dyDescent="0.25">
      <c r="A51" s="109">
        <v>39</v>
      </c>
      <c r="B51" s="53">
        <v>115</v>
      </c>
      <c r="C51" s="67" t="s">
        <v>115</v>
      </c>
      <c r="D51" s="20" t="s">
        <v>536</v>
      </c>
      <c r="E51" s="20" t="s">
        <v>535</v>
      </c>
      <c r="F51" s="68">
        <v>197.95</v>
      </c>
      <c r="G51" s="69">
        <v>46324.72</v>
      </c>
      <c r="H51" s="70">
        <v>23126.92</v>
      </c>
      <c r="I51" s="20"/>
      <c r="J51" s="20"/>
      <c r="K51" s="20"/>
      <c r="L51" s="20"/>
      <c r="M51" s="20">
        <v>197.95</v>
      </c>
      <c r="N51" s="20">
        <v>197.95</v>
      </c>
      <c r="O51" s="20" t="s">
        <v>71</v>
      </c>
      <c r="P51" s="12"/>
      <c r="Q51" s="60" t="s">
        <v>116</v>
      </c>
    </row>
    <row r="52" spans="1:17" s="21" customFormat="1" ht="14.25" customHeight="1" thickBot="1" x14ac:dyDescent="0.3">
      <c r="A52" s="109">
        <v>40</v>
      </c>
      <c r="B52" s="53">
        <v>116</v>
      </c>
      <c r="C52" s="87" t="s">
        <v>108</v>
      </c>
      <c r="D52" s="88" t="s">
        <v>536</v>
      </c>
      <c r="E52" s="88" t="s">
        <v>535</v>
      </c>
      <c r="F52" s="89">
        <v>34.78</v>
      </c>
      <c r="G52" s="90">
        <v>8661.3799999999992</v>
      </c>
      <c r="H52" s="91">
        <v>4973.78</v>
      </c>
      <c r="I52" s="88"/>
      <c r="J52" s="88"/>
      <c r="K52" s="88"/>
      <c r="L52" s="88"/>
      <c r="M52" s="88">
        <v>34.78</v>
      </c>
      <c r="N52" s="88">
        <v>34.78</v>
      </c>
      <c r="O52" s="88" t="s">
        <v>71</v>
      </c>
      <c r="P52" s="13"/>
      <c r="Q52" s="93" t="s">
        <v>117</v>
      </c>
    </row>
    <row r="53" spans="1:17" s="21" customFormat="1" ht="14.25" customHeight="1" thickBot="1" x14ac:dyDescent="0.3">
      <c r="A53" s="109">
        <v>41</v>
      </c>
      <c r="B53" s="53">
        <v>119</v>
      </c>
      <c r="C53" s="107" t="s">
        <v>118</v>
      </c>
      <c r="D53" s="64" t="s">
        <v>537</v>
      </c>
      <c r="E53" s="64"/>
      <c r="F53" s="105">
        <v>59</v>
      </c>
      <c r="G53" s="106">
        <v>503.94</v>
      </c>
      <c r="H53" s="107">
        <v>192.13</v>
      </c>
      <c r="I53" s="64"/>
      <c r="J53" s="64"/>
      <c r="K53" s="64"/>
      <c r="L53" s="64"/>
      <c r="M53" s="64">
        <v>59</v>
      </c>
      <c r="N53" s="64">
        <v>59</v>
      </c>
      <c r="O53" s="21" t="s">
        <v>98</v>
      </c>
      <c r="P53" s="64" t="s">
        <v>538</v>
      </c>
      <c r="Q53" s="66" t="s">
        <v>119</v>
      </c>
    </row>
    <row r="54" spans="1:17" s="21" customFormat="1" ht="14.25" customHeight="1" x14ac:dyDescent="0.25">
      <c r="A54" s="109">
        <v>42</v>
      </c>
      <c r="B54" s="53">
        <v>120</v>
      </c>
      <c r="C54" s="80" t="s">
        <v>120</v>
      </c>
      <c r="D54" s="81" t="s">
        <v>539</v>
      </c>
      <c r="E54" s="81" t="s">
        <v>540</v>
      </c>
      <c r="F54" s="82">
        <v>257.45</v>
      </c>
      <c r="G54" s="83">
        <v>26284.32</v>
      </c>
      <c r="H54" s="84">
        <v>12671.37</v>
      </c>
      <c r="I54" s="81"/>
      <c r="J54" s="81"/>
      <c r="K54" s="81">
        <v>121.35</v>
      </c>
      <c r="M54" s="81"/>
      <c r="N54" s="81">
        <v>121.35</v>
      </c>
      <c r="O54" s="96" t="s">
        <v>121</v>
      </c>
      <c r="P54" s="8" t="s">
        <v>122</v>
      </c>
      <c r="Q54" s="86" t="s">
        <v>123</v>
      </c>
    </row>
    <row r="55" spans="1:17" s="21" customFormat="1" ht="14.25" customHeight="1" thickBot="1" x14ac:dyDescent="0.3">
      <c r="A55" s="109">
        <v>43</v>
      </c>
      <c r="B55" s="53">
        <v>121</v>
      </c>
      <c r="C55" s="87" t="s">
        <v>124</v>
      </c>
      <c r="D55" s="88" t="s">
        <v>541</v>
      </c>
      <c r="E55" s="88" t="s">
        <v>540</v>
      </c>
      <c r="F55" s="89">
        <v>455.83</v>
      </c>
      <c r="G55" s="90">
        <v>21605.65</v>
      </c>
      <c r="H55" s="91">
        <v>11495.2</v>
      </c>
      <c r="I55" s="88"/>
      <c r="J55" s="88"/>
      <c r="K55" s="88"/>
      <c r="L55" s="88"/>
      <c r="M55" s="88">
        <v>615.13</v>
      </c>
      <c r="N55" s="88">
        <v>615.13</v>
      </c>
      <c r="O55" s="117" t="s">
        <v>71</v>
      </c>
      <c r="P55" s="10"/>
      <c r="Q55" s="93" t="s">
        <v>125</v>
      </c>
    </row>
    <row r="56" spans="1:17" s="21" customFormat="1" ht="14.25" customHeight="1" thickBot="1" x14ac:dyDescent="0.3">
      <c r="A56" s="109">
        <v>33</v>
      </c>
      <c r="B56" s="53">
        <v>122</v>
      </c>
      <c r="C56" s="7" t="s">
        <v>126</v>
      </c>
      <c r="D56" s="118" t="s">
        <v>542</v>
      </c>
      <c r="E56" s="118" t="s">
        <v>543</v>
      </c>
      <c r="F56" s="119">
        <v>41.03</v>
      </c>
      <c r="G56" s="120">
        <v>734.31</v>
      </c>
      <c r="H56" s="7">
        <v>128.33000000000001</v>
      </c>
      <c r="I56" s="118"/>
      <c r="J56" s="118"/>
      <c r="K56" s="118"/>
      <c r="L56" s="118"/>
      <c r="M56" s="118"/>
      <c r="N56" s="118">
        <v>41.03</v>
      </c>
      <c r="O56" s="118" t="s">
        <v>98</v>
      </c>
      <c r="P56" s="121" t="s">
        <v>127</v>
      </c>
      <c r="Q56" s="122" t="s">
        <v>128</v>
      </c>
    </row>
    <row r="57" spans="1:17" s="21" customFormat="1" ht="14.25" customHeight="1" x14ac:dyDescent="0.25">
      <c r="A57" s="109">
        <v>34</v>
      </c>
      <c r="B57" s="53"/>
      <c r="C57" s="80" t="s">
        <v>129</v>
      </c>
      <c r="D57" s="123" t="s">
        <v>544</v>
      </c>
      <c r="E57" s="124" t="s">
        <v>545</v>
      </c>
      <c r="F57" s="82">
        <v>181.71</v>
      </c>
      <c r="G57" s="83"/>
      <c r="H57" s="84"/>
      <c r="I57" s="81"/>
      <c r="J57" s="81"/>
      <c r="K57" s="81"/>
      <c r="L57" s="81"/>
      <c r="M57" s="81"/>
      <c r="N57" s="81">
        <f>303.24-21.46-8.75-93.28</f>
        <v>179.75000000000003</v>
      </c>
      <c r="O57" s="81" t="s">
        <v>130</v>
      </c>
      <c r="P57" s="8" t="s">
        <v>131</v>
      </c>
      <c r="Q57" s="86" t="s">
        <v>132</v>
      </c>
    </row>
    <row r="58" spans="1:17" s="21" customFormat="1" ht="14.25" customHeight="1" x14ac:dyDescent="0.25">
      <c r="A58" s="109">
        <v>35</v>
      </c>
      <c r="B58" s="53"/>
      <c r="C58" s="67" t="s">
        <v>129</v>
      </c>
      <c r="D58" s="125" t="s">
        <v>546</v>
      </c>
      <c r="E58" s="126" t="s">
        <v>545</v>
      </c>
      <c r="F58" s="68">
        <v>21.46</v>
      </c>
      <c r="G58" s="127"/>
      <c r="H58" s="128"/>
      <c r="I58" s="129"/>
      <c r="J58" s="129"/>
      <c r="K58" s="129">
        <v>21.46</v>
      </c>
      <c r="L58" s="129"/>
      <c r="M58" s="129"/>
      <c r="N58" s="129">
        <v>21.46</v>
      </c>
      <c r="O58" s="129" t="s">
        <v>133</v>
      </c>
      <c r="P58" s="9"/>
      <c r="Q58" s="130" t="s">
        <v>134</v>
      </c>
    </row>
    <row r="59" spans="1:17" s="21" customFormat="1" ht="14.25" customHeight="1" x14ac:dyDescent="0.25">
      <c r="A59" s="109">
        <v>36</v>
      </c>
      <c r="B59" s="53">
        <v>136</v>
      </c>
      <c r="C59" s="67" t="s">
        <v>129</v>
      </c>
      <c r="D59" s="20" t="s">
        <v>546</v>
      </c>
      <c r="E59" s="20" t="s">
        <v>545</v>
      </c>
      <c r="F59" s="68">
        <v>50.36</v>
      </c>
      <c r="G59" s="69">
        <v>6533.17</v>
      </c>
      <c r="H59" s="70">
        <v>2868.31</v>
      </c>
      <c r="I59" s="20"/>
      <c r="J59" s="20"/>
      <c r="K59" s="20"/>
      <c r="L59" s="20"/>
      <c r="M59" s="20">
        <v>0</v>
      </c>
      <c r="N59" s="20">
        <v>93.28</v>
      </c>
      <c r="O59" s="20" t="s">
        <v>135</v>
      </c>
      <c r="P59" s="9"/>
      <c r="Q59" s="60" t="s">
        <v>136</v>
      </c>
    </row>
    <row r="60" spans="1:17" s="21" customFormat="1" ht="14.25" customHeight="1" thickBot="1" x14ac:dyDescent="0.3">
      <c r="A60" s="109">
        <v>37</v>
      </c>
      <c r="B60" s="53">
        <v>137</v>
      </c>
      <c r="C60" s="87" t="s">
        <v>137</v>
      </c>
      <c r="D60" s="88" t="s">
        <v>547</v>
      </c>
      <c r="E60" s="88" t="s">
        <v>545</v>
      </c>
      <c r="F60" s="89">
        <v>8.75</v>
      </c>
      <c r="G60" s="90">
        <v>843.34</v>
      </c>
      <c r="H60" s="91">
        <v>724.84</v>
      </c>
      <c r="I60" s="88"/>
      <c r="J60" s="88"/>
      <c r="K60" s="88"/>
      <c r="L60" s="88">
        <v>8.75</v>
      </c>
      <c r="M60" s="92"/>
      <c r="N60" s="88">
        <f>K60+L60</f>
        <v>8.75</v>
      </c>
      <c r="O60" s="101" t="s">
        <v>89</v>
      </c>
      <c r="P60" s="10"/>
      <c r="Q60" s="93" t="s">
        <v>138</v>
      </c>
    </row>
    <row r="61" spans="1:17" s="21" customFormat="1" ht="14.25" customHeight="1" thickBot="1" x14ac:dyDescent="0.3">
      <c r="A61" s="109">
        <v>38</v>
      </c>
      <c r="B61" s="53">
        <v>138</v>
      </c>
      <c r="C61" s="72" t="s">
        <v>139</v>
      </c>
      <c r="D61" s="73" t="s">
        <v>549</v>
      </c>
      <c r="E61" s="73" t="s">
        <v>548</v>
      </c>
      <c r="F61" s="74">
        <v>34.82</v>
      </c>
      <c r="G61" s="75">
        <v>9219.18</v>
      </c>
      <c r="H61" s="76">
        <v>5353.02</v>
      </c>
      <c r="I61" s="73"/>
      <c r="J61" s="73"/>
      <c r="K61" s="73"/>
      <c r="L61" s="73"/>
      <c r="M61" s="73">
        <v>34.82</v>
      </c>
      <c r="N61" s="73">
        <v>34.82</v>
      </c>
      <c r="O61" s="73" t="s">
        <v>98</v>
      </c>
      <c r="P61" s="79" t="s">
        <v>140</v>
      </c>
      <c r="Q61" s="78" t="s">
        <v>141</v>
      </c>
    </row>
    <row r="62" spans="1:17" s="21" customFormat="1" ht="14.25" customHeight="1" x14ac:dyDescent="0.25">
      <c r="A62" s="109">
        <v>39</v>
      </c>
      <c r="B62" s="53">
        <v>140</v>
      </c>
      <c r="C62" s="80" t="s">
        <v>142</v>
      </c>
      <c r="D62" s="81" t="s">
        <v>143</v>
      </c>
      <c r="E62" s="81"/>
      <c r="F62" s="82" t="s">
        <v>144</v>
      </c>
      <c r="G62" s="83">
        <v>1082</v>
      </c>
      <c r="H62" s="84">
        <v>223.25</v>
      </c>
      <c r="I62" s="81"/>
      <c r="J62" s="81"/>
      <c r="K62" s="81"/>
      <c r="L62" s="81"/>
      <c r="M62" s="81"/>
      <c r="N62" s="81">
        <v>340</v>
      </c>
      <c r="O62" s="81" t="s">
        <v>43</v>
      </c>
      <c r="P62" s="94" t="s">
        <v>145</v>
      </c>
      <c r="Q62" s="86" t="s">
        <v>146</v>
      </c>
    </row>
    <row r="63" spans="1:17" s="21" customFormat="1" ht="14.25" customHeight="1" x14ac:dyDescent="0.25">
      <c r="A63" s="109">
        <v>40</v>
      </c>
      <c r="B63" s="53">
        <v>141</v>
      </c>
      <c r="C63" s="67" t="s">
        <v>142</v>
      </c>
      <c r="D63" s="20" t="s">
        <v>143</v>
      </c>
      <c r="E63" s="20"/>
      <c r="F63" s="68" t="s">
        <v>147</v>
      </c>
      <c r="G63" s="69">
        <v>128</v>
      </c>
      <c r="H63" s="70">
        <v>8.6</v>
      </c>
      <c r="I63" s="20"/>
      <c r="J63" s="20"/>
      <c r="K63" s="20"/>
      <c r="L63" s="110"/>
      <c r="M63" s="20"/>
      <c r="N63" s="20">
        <v>180</v>
      </c>
      <c r="O63" s="20" t="s">
        <v>43</v>
      </c>
      <c r="P63" s="103" t="s">
        <v>145</v>
      </c>
      <c r="Q63" s="60" t="s">
        <v>148</v>
      </c>
    </row>
    <row r="64" spans="1:17" s="21" customFormat="1" ht="14.25" customHeight="1" x14ac:dyDescent="0.25">
      <c r="A64" s="109">
        <v>41</v>
      </c>
      <c r="B64" s="53">
        <v>142</v>
      </c>
      <c r="C64" s="67" t="s">
        <v>142</v>
      </c>
      <c r="D64" s="20" t="s">
        <v>143</v>
      </c>
      <c r="E64" s="20"/>
      <c r="F64" s="68" t="s">
        <v>149</v>
      </c>
      <c r="G64" s="69">
        <v>38</v>
      </c>
      <c r="H64" s="70">
        <v>1.37</v>
      </c>
      <c r="I64" s="20"/>
      <c r="J64" s="20"/>
      <c r="K64" s="20"/>
      <c r="L64" s="110"/>
      <c r="M64" s="20"/>
      <c r="N64" s="20">
        <v>300</v>
      </c>
      <c r="O64" s="20" t="s">
        <v>43</v>
      </c>
      <c r="P64" s="103" t="s">
        <v>145</v>
      </c>
      <c r="Q64" s="60" t="s">
        <v>150</v>
      </c>
    </row>
    <row r="65" spans="1:17" s="21" customFormat="1" ht="14.25" customHeight="1" x14ac:dyDescent="0.25">
      <c r="A65" s="109">
        <v>42</v>
      </c>
      <c r="B65" s="53">
        <v>143</v>
      </c>
      <c r="C65" s="67" t="s">
        <v>142</v>
      </c>
      <c r="D65" s="20" t="s">
        <v>143</v>
      </c>
      <c r="E65" s="20"/>
      <c r="F65" s="68" t="s">
        <v>151</v>
      </c>
      <c r="G65" s="69">
        <v>9</v>
      </c>
      <c r="H65" s="70">
        <v>0.22</v>
      </c>
      <c r="I65" s="20"/>
      <c r="J65" s="20"/>
      <c r="K65" s="20"/>
      <c r="L65" s="110"/>
      <c r="M65" s="20"/>
      <c r="N65" s="20">
        <v>63</v>
      </c>
      <c r="O65" s="20" t="s">
        <v>43</v>
      </c>
      <c r="P65" s="103" t="s">
        <v>145</v>
      </c>
      <c r="Q65" s="60" t="s">
        <v>152</v>
      </c>
    </row>
    <row r="66" spans="1:17" s="21" customFormat="1" ht="14.25" customHeight="1" x14ac:dyDescent="0.25">
      <c r="A66" s="109">
        <v>43</v>
      </c>
      <c r="B66" s="53">
        <v>144</v>
      </c>
      <c r="C66" s="67" t="s">
        <v>153</v>
      </c>
      <c r="D66" s="20" t="s">
        <v>143</v>
      </c>
      <c r="E66" s="20"/>
      <c r="F66" s="68" t="s">
        <v>154</v>
      </c>
      <c r="G66" s="69">
        <v>81</v>
      </c>
      <c r="H66" s="70">
        <v>5.58</v>
      </c>
      <c r="I66" s="20"/>
      <c r="J66" s="20"/>
      <c r="K66" s="20"/>
      <c r="L66" s="110"/>
      <c r="M66" s="20"/>
      <c r="N66" s="20">
        <v>132</v>
      </c>
      <c r="O66" s="20" t="s">
        <v>43</v>
      </c>
      <c r="P66" s="103" t="s">
        <v>145</v>
      </c>
      <c r="Q66" s="60" t="s">
        <v>155</v>
      </c>
    </row>
    <row r="67" spans="1:17" s="21" customFormat="1" ht="14.25" customHeight="1" x14ac:dyDescent="0.25">
      <c r="A67" s="109">
        <v>33</v>
      </c>
      <c r="B67" s="53">
        <v>145</v>
      </c>
      <c r="C67" s="67" t="s">
        <v>153</v>
      </c>
      <c r="D67" s="20" t="s">
        <v>143</v>
      </c>
      <c r="E67" s="20"/>
      <c r="F67" s="68" t="s">
        <v>156</v>
      </c>
      <c r="G67" s="69">
        <v>11</v>
      </c>
      <c r="H67" s="70">
        <v>0.22</v>
      </c>
      <c r="I67" s="20"/>
      <c r="J67" s="20"/>
      <c r="K67" s="20"/>
      <c r="L67" s="110"/>
      <c r="M67" s="20"/>
      <c r="N67" s="20">
        <v>55</v>
      </c>
      <c r="O67" s="20" t="s">
        <v>43</v>
      </c>
      <c r="P67" s="103" t="s">
        <v>145</v>
      </c>
      <c r="Q67" s="60" t="s">
        <v>157</v>
      </c>
    </row>
    <row r="68" spans="1:17" s="21" customFormat="1" ht="14.25" customHeight="1" thickBot="1" x14ac:dyDescent="0.3">
      <c r="A68" s="109">
        <v>34</v>
      </c>
      <c r="B68" s="53">
        <v>146</v>
      </c>
      <c r="C68" s="87" t="s">
        <v>153</v>
      </c>
      <c r="D68" s="88" t="s">
        <v>143</v>
      </c>
      <c r="E68" s="88"/>
      <c r="F68" s="89" t="s">
        <v>158</v>
      </c>
      <c r="G68" s="90">
        <v>8</v>
      </c>
      <c r="H68" s="91">
        <v>0.19</v>
      </c>
      <c r="I68" s="88"/>
      <c r="J68" s="88"/>
      <c r="K68" s="88"/>
      <c r="L68" s="131"/>
      <c r="M68" s="88"/>
      <c r="N68" s="88">
        <v>40</v>
      </c>
      <c r="O68" s="88" t="s">
        <v>43</v>
      </c>
      <c r="P68" s="101" t="s">
        <v>145</v>
      </c>
      <c r="Q68" s="93" t="s">
        <v>159</v>
      </c>
    </row>
    <row r="69" spans="1:17" s="21" customFormat="1" ht="14.25" customHeight="1" x14ac:dyDescent="0.25">
      <c r="A69" s="109">
        <v>35</v>
      </c>
      <c r="B69" s="53">
        <v>148</v>
      </c>
      <c r="C69" s="80" t="s">
        <v>160</v>
      </c>
      <c r="D69" s="81" t="s">
        <v>550</v>
      </c>
      <c r="E69" s="81"/>
      <c r="F69" s="82">
        <v>327.22000000000003</v>
      </c>
      <c r="G69" s="83">
        <v>9382.69</v>
      </c>
      <c r="H69" s="84">
        <v>7187.46</v>
      </c>
      <c r="I69" s="81"/>
      <c r="J69" s="81"/>
      <c r="K69" s="81"/>
      <c r="L69" s="81">
        <v>113.31</v>
      </c>
      <c r="M69" s="81"/>
      <c r="N69" s="81">
        <v>113.31</v>
      </c>
      <c r="O69" s="96" t="s">
        <v>161</v>
      </c>
      <c r="P69" s="8" t="s">
        <v>162</v>
      </c>
      <c r="Q69" s="86" t="s">
        <v>163</v>
      </c>
    </row>
    <row r="70" spans="1:17" s="21" customFormat="1" ht="14.25" customHeight="1" thickBot="1" x14ac:dyDescent="0.3">
      <c r="A70" s="109">
        <v>33</v>
      </c>
      <c r="B70" s="53">
        <v>149</v>
      </c>
      <c r="C70" s="87" t="s">
        <v>164</v>
      </c>
      <c r="D70" s="88" t="s">
        <v>165</v>
      </c>
      <c r="E70" s="88" t="s">
        <v>551</v>
      </c>
      <c r="F70" s="89">
        <v>51.82</v>
      </c>
      <c r="G70" s="90">
        <v>3429.5</v>
      </c>
      <c r="H70" s="91">
        <v>2168.46</v>
      </c>
      <c r="I70" s="88"/>
      <c r="J70" s="88"/>
      <c r="K70" s="88"/>
      <c r="L70" s="88"/>
      <c r="M70" s="92"/>
      <c r="N70" s="92">
        <v>28.45</v>
      </c>
      <c r="O70" s="117" t="s">
        <v>166</v>
      </c>
      <c r="P70" s="10"/>
      <c r="Q70" s="93" t="s">
        <v>167</v>
      </c>
    </row>
    <row r="71" spans="1:17" s="21" customFormat="1" ht="14.25" customHeight="1" x14ac:dyDescent="0.25">
      <c r="A71" s="109">
        <v>34</v>
      </c>
      <c r="B71" s="53">
        <v>155</v>
      </c>
      <c r="C71" s="70" t="s">
        <v>168</v>
      </c>
      <c r="D71" s="20" t="s">
        <v>552</v>
      </c>
      <c r="E71" s="20" t="s">
        <v>553</v>
      </c>
      <c r="F71" s="68">
        <v>57.26</v>
      </c>
      <c r="G71" s="69">
        <v>23313.75</v>
      </c>
      <c r="H71" s="70">
        <v>10542.04</v>
      </c>
      <c r="I71" s="20"/>
      <c r="J71" s="20"/>
      <c r="K71" s="20"/>
      <c r="L71" s="20">
        <v>57.26</v>
      </c>
      <c r="N71" s="20">
        <v>57.26</v>
      </c>
      <c r="O71" s="103" t="s">
        <v>169</v>
      </c>
      <c r="P71" s="103" t="s">
        <v>169</v>
      </c>
      <c r="Q71" s="60" t="s">
        <v>170</v>
      </c>
    </row>
    <row r="72" spans="1:17" s="21" customFormat="1" ht="14.25" customHeight="1" x14ac:dyDescent="0.25">
      <c r="A72" s="109">
        <v>35</v>
      </c>
      <c r="B72" s="53">
        <v>156</v>
      </c>
      <c r="C72" s="70" t="s">
        <v>171</v>
      </c>
      <c r="D72" s="20" t="s">
        <v>554</v>
      </c>
      <c r="E72" s="20" t="s">
        <v>553</v>
      </c>
      <c r="F72" s="68">
        <v>135.4</v>
      </c>
      <c r="G72" s="69">
        <v>75265.240000000005</v>
      </c>
      <c r="H72" s="70">
        <v>51663.27</v>
      </c>
      <c r="I72" s="20"/>
      <c r="J72" s="20"/>
      <c r="K72" s="20">
        <v>135.4</v>
      </c>
      <c r="L72" s="20"/>
      <c r="N72" s="20">
        <v>135.4</v>
      </c>
      <c r="O72" s="103" t="s">
        <v>172</v>
      </c>
      <c r="P72" s="103" t="s">
        <v>172</v>
      </c>
      <c r="Q72" s="60" t="s">
        <v>173</v>
      </c>
    </row>
    <row r="73" spans="1:17" s="21" customFormat="1" ht="14.25" customHeight="1" x14ac:dyDescent="0.25">
      <c r="A73" s="109">
        <v>36</v>
      </c>
      <c r="B73" s="53">
        <v>157</v>
      </c>
      <c r="C73" s="70" t="s">
        <v>174</v>
      </c>
      <c r="D73" s="20" t="s">
        <v>554</v>
      </c>
      <c r="E73" s="20" t="s">
        <v>553</v>
      </c>
      <c r="F73" s="68">
        <v>5275.52</v>
      </c>
      <c r="G73" s="69">
        <v>3046522.62</v>
      </c>
      <c r="H73" s="70">
        <v>2113164.4500000002</v>
      </c>
      <c r="I73" s="20"/>
      <c r="J73" s="20"/>
      <c r="K73" s="20"/>
      <c r="L73" s="20">
        <v>5275.52</v>
      </c>
      <c r="N73" s="20">
        <v>5275.52</v>
      </c>
      <c r="O73" s="103" t="s">
        <v>175</v>
      </c>
      <c r="P73" s="103" t="s">
        <v>175</v>
      </c>
      <c r="Q73" s="60" t="s">
        <v>176</v>
      </c>
    </row>
    <row r="74" spans="1:17" s="21" customFormat="1" ht="14.25" customHeight="1" x14ac:dyDescent="0.25">
      <c r="A74" s="109">
        <v>37</v>
      </c>
      <c r="B74" s="53">
        <v>158</v>
      </c>
      <c r="C74" s="70" t="s">
        <v>177</v>
      </c>
      <c r="D74" s="20" t="s">
        <v>554</v>
      </c>
      <c r="E74" s="20" t="s">
        <v>553</v>
      </c>
      <c r="F74" s="68">
        <v>245.36</v>
      </c>
      <c r="G74" s="69">
        <v>93566.95</v>
      </c>
      <c r="H74" s="70">
        <v>53041.31</v>
      </c>
      <c r="I74" s="20"/>
      <c r="J74" s="20"/>
      <c r="K74" s="20">
        <v>245.36</v>
      </c>
      <c r="L74" s="20"/>
      <c r="N74" s="20">
        <v>245.36</v>
      </c>
      <c r="O74" s="103" t="s">
        <v>178</v>
      </c>
      <c r="P74" s="103" t="s">
        <v>178</v>
      </c>
      <c r="Q74" s="60" t="s">
        <v>179</v>
      </c>
    </row>
    <row r="75" spans="1:17" s="21" customFormat="1" ht="14.25" customHeight="1" x14ac:dyDescent="0.25">
      <c r="A75" s="109">
        <v>38</v>
      </c>
      <c r="B75" s="53">
        <v>159</v>
      </c>
      <c r="C75" s="70" t="s">
        <v>168</v>
      </c>
      <c r="D75" s="20" t="s">
        <v>554</v>
      </c>
      <c r="E75" s="20" t="s">
        <v>553</v>
      </c>
      <c r="F75" s="68">
        <v>29.27</v>
      </c>
      <c r="G75" s="69">
        <v>11917.46</v>
      </c>
      <c r="H75" s="70">
        <v>5388.86</v>
      </c>
      <c r="I75" s="20"/>
      <c r="J75" s="20"/>
      <c r="K75" s="20"/>
      <c r="L75" s="20"/>
      <c r="M75" s="20">
        <v>29.27</v>
      </c>
      <c r="N75" s="20">
        <v>29.27</v>
      </c>
      <c r="O75" s="20" t="s">
        <v>180</v>
      </c>
      <c r="P75" s="103" t="s">
        <v>83</v>
      </c>
      <c r="Q75" s="60" t="s">
        <v>181</v>
      </c>
    </row>
    <row r="76" spans="1:17" s="21" customFormat="1" ht="14.25" customHeight="1" x14ac:dyDescent="0.25">
      <c r="A76" s="109">
        <v>39</v>
      </c>
      <c r="B76" s="53">
        <v>160</v>
      </c>
      <c r="C76" s="70" t="s">
        <v>182</v>
      </c>
      <c r="D76" s="20" t="s">
        <v>554</v>
      </c>
      <c r="E76" s="20" t="s">
        <v>553</v>
      </c>
      <c r="F76" s="68">
        <v>59.29</v>
      </c>
      <c r="G76" s="69">
        <v>16429.18</v>
      </c>
      <c r="H76" s="70">
        <v>7553.1</v>
      </c>
      <c r="I76" s="20"/>
      <c r="J76" s="20"/>
      <c r="K76" s="20"/>
      <c r="L76" s="20"/>
      <c r="M76" s="21">
        <v>59.29</v>
      </c>
      <c r="N76" s="21">
        <v>59.29</v>
      </c>
      <c r="O76" s="20" t="s">
        <v>180</v>
      </c>
      <c r="P76" s="103" t="s">
        <v>83</v>
      </c>
      <c r="Q76" s="60" t="s">
        <v>183</v>
      </c>
    </row>
    <row r="77" spans="1:17" s="21" customFormat="1" ht="14.25" customHeight="1" x14ac:dyDescent="0.25">
      <c r="A77" s="109">
        <v>40</v>
      </c>
      <c r="B77" s="53">
        <v>161</v>
      </c>
      <c r="C77" s="70" t="s">
        <v>24</v>
      </c>
      <c r="D77" s="20" t="s">
        <v>554</v>
      </c>
      <c r="E77" s="20" t="s">
        <v>555</v>
      </c>
      <c r="F77" s="68">
        <v>1967</v>
      </c>
      <c r="G77" s="69">
        <v>53292.69</v>
      </c>
      <c r="H77" s="70">
        <v>28753.35</v>
      </c>
      <c r="I77" s="20"/>
      <c r="J77" s="20"/>
      <c r="K77" s="20"/>
      <c r="L77" s="20">
        <v>1967</v>
      </c>
      <c r="N77" s="20">
        <v>1967</v>
      </c>
      <c r="O77" s="103" t="s">
        <v>184</v>
      </c>
      <c r="P77" s="103" t="s">
        <v>184</v>
      </c>
      <c r="Q77" s="60" t="s">
        <v>185</v>
      </c>
    </row>
    <row r="78" spans="1:17" s="21" customFormat="1" ht="14.25" customHeight="1" x14ac:dyDescent="0.25">
      <c r="A78" s="109">
        <v>41</v>
      </c>
      <c r="B78" s="53">
        <v>162</v>
      </c>
      <c r="C78" s="70" t="s">
        <v>186</v>
      </c>
      <c r="D78" s="20" t="s">
        <v>556</v>
      </c>
      <c r="E78" s="20" t="s">
        <v>557</v>
      </c>
      <c r="F78" s="68">
        <v>24.39</v>
      </c>
      <c r="G78" s="69">
        <v>8768.0400000000009</v>
      </c>
      <c r="H78" s="70">
        <v>4027.02</v>
      </c>
      <c r="I78" s="20"/>
      <c r="J78" s="20"/>
      <c r="K78" s="20">
        <v>24.39</v>
      </c>
      <c r="L78" s="20"/>
      <c r="N78" s="20">
        <v>24.39</v>
      </c>
      <c r="O78" s="103" t="s">
        <v>187</v>
      </c>
      <c r="P78" s="103" t="s">
        <v>187</v>
      </c>
      <c r="Q78" s="60" t="s">
        <v>188</v>
      </c>
    </row>
    <row r="79" spans="1:17" s="21" customFormat="1" ht="14.25" customHeight="1" x14ac:dyDescent="0.25">
      <c r="A79" s="109">
        <v>42</v>
      </c>
      <c r="B79" s="53">
        <v>163</v>
      </c>
      <c r="C79" s="70" t="s">
        <v>189</v>
      </c>
      <c r="D79" s="20" t="s">
        <v>554</v>
      </c>
      <c r="E79" s="20" t="s">
        <v>557</v>
      </c>
      <c r="F79" s="68">
        <v>67.95</v>
      </c>
      <c r="G79" s="69">
        <v>18401.849999999999</v>
      </c>
      <c r="H79" s="70">
        <v>8489.77</v>
      </c>
      <c r="I79" s="20"/>
      <c r="J79" s="20"/>
      <c r="K79" s="20">
        <v>67.95</v>
      </c>
      <c r="L79" s="20"/>
      <c r="N79" s="20">
        <v>67.95</v>
      </c>
      <c r="O79" s="103" t="s">
        <v>190</v>
      </c>
      <c r="P79" s="103" t="s">
        <v>190</v>
      </c>
      <c r="Q79" s="60" t="s">
        <v>191</v>
      </c>
    </row>
    <row r="80" spans="1:17" s="21" customFormat="1" ht="14.25" customHeight="1" x14ac:dyDescent="0.25">
      <c r="A80" s="109">
        <v>43</v>
      </c>
      <c r="B80" s="53">
        <v>164</v>
      </c>
      <c r="C80" s="70" t="s">
        <v>192</v>
      </c>
      <c r="D80" s="20" t="s">
        <v>554</v>
      </c>
      <c r="E80" s="20" t="s">
        <v>557</v>
      </c>
      <c r="F80" s="68">
        <v>12.52</v>
      </c>
      <c r="G80" s="69">
        <v>7987</v>
      </c>
      <c r="H80" s="70">
        <v>5417.4</v>
      </c>
      <c r="I80" s="20"/>
      <c r="J80" s="20"/>
      <c r="K80" s="20"/>
      <c r="L80" s="20">
        <v>12.52</v>
      </c>
      <c r="N80" s="20">
        <v>12.52</v>
      </c>
      <c r="O80" s="103" t="s">
        <v>193</v>
      </c>
      <c r="P80" s="103" t="s">
        <v>193</v>
      </c>
      <c r="Q80" s="60" t="s">
        <v>194</v>
      </c>
    </row>
    <row r="81" spans="1:17" s="21" customFormat="1" ht="14.25" customHeight="1" x14ac:dyDescent="0.25">
      <c r="A81" s="109">
        <v>33</v>
      </c>
      <c r="B81" s="53">
        <v>165</v>
      </c>
      <c r="C81" s="70" t="s">
        <v>195</v>
      </c>
      <c r="D81" s="20" t="s">
        <v>554</v>
      </c>
      <c r="E81" s="20" t="s">
        <v>557</v>
      </c>
      <c r="F81" s="68">
        <v>1516.28</v>
      </c>
      <c r="G81" s="69">
        <v>1043790.36</v>
      </c>
      <c r="H81" s="70">
        <v>682414.7</v>
      </c>
      <c r="I81" s="20"/>
      <c r="J81" s="20"/>
      <c r="K81" s="20"/>
      <c r="L81" s="20">
        <v>1516.28</v>
      </c>
      <c r="N81" s="20">
        <v>1516.28</v>
      </c>
      <c r="O81" s="103" t="s">
        <v>69</v>
      </c>
      <c r="P81" s="103" t="s">
        <v>69</v>
      </c>
      <c r="Q81" s="60" t="s">
        <v>196</v>
      </c>
    </row>
    <row r="82" spans="1:17" s="21" customFormat="1" ht="14.25" customHeight="1" x14ac:dyDescent="0.25">
      <c r="A82" s="109">
        <v>33</v>
      </c>
      <c r="B82" s="53">
        <v>166</v>
      </c>
      <c r="C82" s="70" t="s">
        <v>197</v>
      </c>
      <c r="D82" s="20" t="s">
        <v>554</v>
      </c>
      <c r="E82" s="20" t="s">
        <v>557</v>
      </c>
      <c r="F82" s="68">
        <v>1662.43</v>
      </c>
      <c r="G82" s="69">
        <v>23582.33</v>
      </c>
      <c r="H82" s="70">
        <v>10898.03</v>
      </c>
      <c r="I82" s="20"/>
      <c r="J82" s="20"/>
      <c r="K82" s="20"/>
      <c r="L82" s="20">
        <v>0</v>
      </c>
      <c r="N82" s="20">
        <v>0</v>
      </c>
      <c r="O82" s="103" t="s">
        <v>198</v>
      </c>
      <c r="Q82" s="60" t="s">
        <v>199</v>
      </c>
    </row>
    <row r="83" spans="1:17" s="21" customFormat="1" ht="14.25" customHeight="1" x14ac:dyDescent="0.25">
      <c r="A83" s="109">
        <v>34</v>
      </c>
      <c r="B83" s="53">
        <v>167</v>
      </c>
      <c r="C83" s="70" t="s">
        <v>124</v>
      </c>
      <c r="D83" s="20" t="s">
        <v>554</v>
      </c>
      <c r="E83" s="20" t="s">
        <v>557</v>
      </c>
      <c r="F83" s="68">
        <v>41.29</v>
      </c>
      <c r="G83" s="69">
        <v>15796.74</v>
      </c>
      <c r="H83" s="70">
        <v>5972.04</v>
      </c>
      <c r="I83" s="20"/>
      <c r="J83" s="20"/>
      <c r="K83" s="20"/>
      <c r="L83" s="20">
        <v>41.29</v>
      </c>
      <c r="N83" s="20">
        <v>41.29</v>
      </c>
      <c r="O83" s="103" t="s">
        <v>200</v>
      </c>
      <c r="Q83" s="60" t="s">
        <v>201</v>
      </c>
    </row>
    <row r="84" spans="1:17" s="21" customFormat="1" ht="14.25" customHeight="1" x14ac:dyDescent="0.25">
      <c r="A84" s="109">
        <v>35</v>
      </c>
      <c r="B84" s="53">
        <v>168</v>
      </c>
      <c r="C84" s="70" t="s">
        <v>202</v>
      </c>
      <c r="D84" s="20" t="s">
        <v>554</v>
      </c>
      <c r="E84" s="20" t="s">
        <v>558</v>
      </c>
      <c r="F84" s="68">
        <v>138</v>
      </c>
      <c r="G84" s="69">
        <v>487757.18</v>
      </c>
      <c r="H84" s="70">
        <v>234135.94</v>
      </c>
      <c r="I84" s="20"/>
      <c r="J84" s="20"/>
      <c r="K84" s="20"/>
      <c r="L84" s="20">
        <v>138</v>
      </c>
      <c r="N84" s="20">
        <v>138</v>
      </c>
      <c r="O84" s="103" t="s">
        <v>175</v>
      </c>
      <c r="Q84" s="60" t="s">
        <v>203</v>
      </c>
    </row>
    <row r="85" spans="1:17" s="21" customFormat="1" ht="14.25" customHeight="1" x14ac:dyDescent="0.25">
      <c r="A85" s="109">
        <v>36</v>
      </c>
      <c r="B85" s="53">
        <v>169</v>
      </c>
      <c r="C85" s="70" t="s">
        <v>204</v>
      </c>
      <c r="D85" s="20" t="s">
        <v>554</v>
      </c>
      <c r="E85" s="20" t="s">
        <v>558</v>
      </c>
      <c r="F85" s="68">
        <v>18.38</v>
      </c>
      <c r="G85" s="69">
        <v>3001.27</v>
      </c>
      <c r="H85" s="70">
        <v>2014.55</v>
      </c>
      <c r="I85" s="20"/>
      <c r="J85" s="20"/>
      <c r="K85" s="20"/>
      <c r="L85" s="20">
        <v>18.38</v>
      </c>
      <c r="N85" s="20">
        <v>18.38</v>
      </c>
      <c r="O85" s="103" t="s">
        <v>184</v>
      </c>
      <c r="Q85" s="60" t="s">
        <v>205</v>
      </c>
    </row>
    <row r="86" spans="1:17" s="21" customFormat="1" ht="14.25" customHeight="1" x14ac:dyDescent="0.25">
      <c r="A86" s="109">
        <v>37</v>
      </c>
      <c r="B86" s="53">
        <v>170</v>
      </c>
      <c r="C86" s="70" t="s">
        <v>204</v>
      </c>
      <c r="D86" s="20" t="s">
        <v>554</v>
      </c>
      <c r="E86" s="20" t="s">
        <v>558</v>
      </c>
      <c r="F86" s="68">
        <v>91.84</v>
      </c>
      <c r="G86" s="69">
        <v>14471.15</v>
      </c>
      <c r="H86" s="70">
        <v>6737.97</v>
      </c>
      <c r="I86" s="20"/>
      <c r="J86" s="20"/>
      <c r="K86" s="20"/>
      <c r="L86" s="20">
        <v>91.84</v>
      </c>
      <c r="N86" s="20">
        <v>91.84</v>
      </c>
      <c r="O86" s="103" t="s">
        <v>184</v>
      </c>
      <c r="Q86" s="60" t="s">
        <v>206</v>
      </c>
    </row>
    <row r="87" spans="1:17" s="21" customFormat="1" ht="14.25" customHeight="1" x14ac:dyDescent="0.25">
      <c r="A87" s="109">
        <v>38</v>
      </c>
      <c r="B87" s="53">
        <v>171</v>
      </c>
      <c r="C87" s="70" t="s">
        <v>207</v>
      </c>
      <c r="D87" s="20" t="s">
        <v>554</v>
      </c>
      <c r="E87" s="20" t="s">
        <v>559</v>
      </c>
      <c r="F87" s="68">
        <v>3562.99</v>
      </c>
      <c r="G87" s="69">
        <v>1366901.36</v>
      </c>
      <c r="H87" s="70">
        <v>972718.11</v>
      </c>
      <c r="I87" s="20"/>
      <c r="J87" s="20"/>
      <c r="K87" s="20"/>
      <c r="L87" s="20">
        <v>3562.99</v>
      </c>
      <c r="N87" s="20">
        <v>3562.99</v>
      </c>
      <c r="O87" s="103" t="s">
        <v>175</v>
      </c>
      <c r="Q87" s="60" t="s">
        <v>208</v>
      </c>
    </row>
    <row r="88" spans="1:17" s="21" customFormat="1" ht="14.25" customHeight="1" x14ac:dyDescent="0.25">
      <c r="A88" s="109">
        <v>39</v>
      </c>
      <c r="B88" s="53">
        <v>172</v>
      </c>
      <c r="C88" s="70" t="s">
        <v>80</v>
      </c>
      <c r="D88" s="20" t="s">
        <v>554</v>
      </c>
      <c r="E88" s="20" t="s">
        <v>560</v>
      </c>
      <c r="F88" s="68">
        <v>21</v>
      </c>
      <c r="G88" s="69">
        <v>1372.22</v>
      </c>
      <c r="H88" s="70">
        <v>948.09</v>
      </c>
      <c r="I88" s="20"/>
      <c r="J88" s="20"/>
      <c r="K88" s="20"/>
      <c r="L88" s="20">
        <v>21</v>
      </c>
      <c r="N88" s="20">
        <v>21</v>
      </c>
      <c r="O88" s="103" t="s">
        <v>175</v>
      </c>
      <c r="Q88" s="60" t="s">
        <v>209</v>
      </c>
    </row>
    <row r="89" spans="1:17" s="21" customFormat="1" ht="14.25" customHeight="1" x14ac:dyDescent="0.25">
      <c r="A89" s="109">
        <v>40</v>
      </c>
      <c r="B89" s="53">
        <v>173</v>
      </c>
      <c r="C89" s="70" t="s">
        <v>80</v>
      </c>
      <c r="D89" s="20" t="s">
        <v>554</v>
      </c>
      <c r="E89" s="20" t="s">
        <v>561</v>
      </c>
      <c r="F89" s="68">
        <v>8</v>
      </c>
      <c r="G89" s="69">
        <v>595.16999999999996</v>
      </c>
      <c r="H89" s="70">
        <v>340.04</v>
      </c>
      <c r="I89" s="20"/>
      <c r="J89" s="20"/>
      <c r="K89" s="20"/>
      <c r="L89" s="20">
        <v>8</v>
      </c>
      <c r="N89" s="20">
        <v>8</v>
      </c>
      <c r="O89" s="103" t="s">
        <v>175</v>
      </c>
      <c r="Q89" s="60" t="s">
        <v>210</v>
      </c>
    </row>
    <row r="90" spans="1:17" s="21" customFormat="1" ht="14.25" customHeight="1" thickBot="1" x14ac:dyDescent="0.3">
      <c r="A90" s="109">
        <v>41</v>
      </c>
      <c r="B90" s="53">
        <v>174</v>
      </c>
      <c r="C90" s="107" t="s">
        <v>211</v>
      </c>
      <c r="D90" s="64" t="s">
        <v>554</v>
      </c>
      <c r="E90" s="64" t="s">
        <v>562</v>
      </c>
      <c r="F90" s="105">
        <v>24</v>
      </c>
      <c r="G90" s="106">
        <v>1925.68</v>
      </c>
      <c r="H90" s="107">
        <v>1330.19</v>
      </c>
      <c r="I90" s="64"/>
      <c r="J90" s="64"/>
      <c r="K90" s="64"/>
      <c r="L90" s="64">
        <v>24</v>
      </c>
      <c r="N90" s="64">
        <v>24</v>
      </c>
      <c r="O90" s="108" t="s">
        <v>175</v>
      </c>
      <c r="P90" s="108" t="s">
        <v>175</v>
      </c>
      <c r="Q90" s="66" t="s">
        <v>212</v>
      </c>
    </row>
    <row r="91" spans="1:17" s="21" customFormat="1" ht="14.25" customHeight="1" thickBot="1" x14ac:dyDescent="0.3">
      <c r="A91" s="109">
        <v>42</v>
      </c>
      <c r="B91" s="53">
        <v>177</v>
      </c>
      <c r="C91" s="72" t="s">
        <v>204</v>
      </c>
      <c r="D91" s="73" t="s">
        <v>564</v>
      </c>
      <c r="E91" s="73" t="s">
        <v>563</v>
      </c>
      <c r="F91" s="74">
        <v>92.47</v>
      </c>
      <c r="G91" s="75">
        <v>2244.27</v>
      </c>
      <c r="H91" s="76">
        <v>1000.48</v>
      </c>
      <c r="I91" s="73"/>
      <c r="J91" s="73"/>
      <c r="K91" s="73"/>
      <c r="L91" s="73"/>
      <c r="M91" s="73">
        <v>92.47</v>
      </c>
      <c r="N91" s="73">
        <v>92.47</v>
      </c>
      <c r="O91" s="73" t="s">
        <v>213</v>
      </c>
      <c r="P91" s="79" t="s">
        <v>83</v>
      </c>
      <c r="Q91" s="78">
        <v>4001010002</v>
      </c>
    </row>
    <row r="92" spans="1:17" s="21" customFormat="1" ht="14.25" customHeight="1" x14ac:dyDescent="0.25">
      <c r="A92" s="109">
        <v>43</v>
      </c>
      <c r="B92" s="53">
        <v>178</v>
      </c>
      <c r="C92" s="80" t="s">
        <v>214</v>
      </c>
      <c r="D92" s="81" t="s">
        <v>566</v>
      </c>
      <c r="E92" s="81" t="s">
        <v>565</v>
      </c>
      <c r="F92" s="82">
        <v>12.07</v>
      </c>
      <c r="G92" s="83">
        <v>864.19</v>
      </c>
      <c r="H92" s="84">
        <v>668.29</v>
      </c>
      <c r="I92" s="81"/>
      <c r="J92" s="81"/>
      <c r="K92" s="81">
        <v>12.07</v>
      </c>
      <c r="L92" s="81"/>
      <c r="M92" s="85"/>
      <c r="N92" s="81">
        <v>12.07</v>
      </c>
      <c r="O92" s="94" t="s">
        <v>215</v>
      </c>
      <c r="P92" s="8" t="s">
        <v>216</v>
      </c>
      <c r="Q92" s="86" t="s">
        <v>217</v>
      </c>
    </row>
    <row r="93" spans="1:17" s="21" customFormat="1" ht="14.25" customHeight="1" x14ac:dyDescent="0.25">
      <c r="A93" s="109">
        <v>33</v>
      </c>
      <c r="B93" s="53">
        <v>179</v>
      </c>
      <c r="C93" s="67" t="s">
        <v>218</v>
      </c>
      <c r="D93" s="20" t="s">
        <v>566</v>
      </c>
      <c r="E93" s="20" t="s">
        <v>565</v>
      </c>
      <c r="F93" s="68">
        <v>67.319999999999993</v>
      </c>
      <c r="G93" s="69">
        <v>4820</v>
      </c>
      <c r="H93" s="70">
        <v>3176.67</v>
      </c>
      <c r="I93" s="20"/>
      <c r="J93" s="20"/>
      <c r="K93" s="20"/>
      <c r="L93" s="20"/>
      <c r="M93" s="20">
        <f>N93+N95</f>
        <v>307.63</v>
      </c>
      <c r="N93" s="20">
        <v>185.71</v>
      </c>
      <c r="O93" s="20" t="s">
        <v>43</v>
      </c>
      <c r="P93" s="9"/>
      <c r="Q93" s="60" t="s">
        <v>219</v>
      </c>
    </row>
    <row r="94" spans="1:17" s="21" customFormat="1" ht="14.25" customHeight="1" x14ac:dyDescent="0.25">
      <c r="A94" s="109">
        <v>34</v>
      </c>
      <c r="B94" s="53">
        <v>180</v>
      </c>
      <c r="C94" s="67" t="s">
        <v>220</v>
      </c>
      <c r="D94" s="20" t="s">
        <v>566</v>
      </c>
      <c r="E94" s="20" t="s">
        <v>565</v>
      </c>
      <c r="F94" s="68">
        <v>230.47</v>
      </c>
      <c r="G94" s="69">
        <v>9188.02</v>
      </c>
      <c r="H94" s="70">
        <v>7850.75</v>
      </c>
      <c r="I94" s="20"/>
      <c r="J94" s="20"/>
      <c r="K94" s="20"/>
      <c r="L94" s="20">
        <v>230.47</v>
      </c>
      <c r="M94" s="71"/>
      <c r="N94" s="20">
        <v>230.47</v>
      </c>
      <c r="O94" s="103" t="s">
        <v>221</v>
      </c>
      <c r="P94" s="9"/>
      <c r="Q94" s="60" t="s">
        <v>222</v>
      </c>
    </row>
    <row r="95" spans="1:17" s="21" customFormat="1" ht="14.25" customHeight="1" thickBot="1" x14ac:dyDescent="0.3">
      <c r="A95" s="109">
        <v>33</v>
      </c>
      <c r="B95" s="53">
        <v>181</v>
      </c>
      <c r="C95" s="87" t="s">
        <v>223</v>
      </c>
      <c r="D95" s="88" t="s">
        <v>566</v>
      </c>
      <c r="E95" s="88" t="s">
        <v>565</v>
      </c>
      <c r="F95" s="89">
        <v>121.92</v>
      </c>
      <c r="G95" s="90">
        <v>2866.15</v>
      </c>
      <c r="H95" s="91">
        <v>2321.9499999999998</v>
      </c>
      <c r="I95" s="88"/>
      <c r="J95" s="88"/>
      <c r="K95" s="88"/>
      <c r="L95" s="88"/>
      <c r="M95" s="88"/>
      <c r="N95" s="88">
        <v>121.92</v>
      </c>
      <c r="O95" s="88" t="s">
        <v>43</v>
      </c>
      <c r="P95" s="10"/>
      <c r="Q95" s="93" t="s">
        <v>224</v>
      </c>
    </row>
    <row r="96" spans="1:17" s="21" customFormat="1" ht="14.25" customHeight="1" x14ac:dyDescent="0.25">
      <c r="A96" s="109">
        <v>34</v>
      </c>
      <c r="B96" s="53">
        <v>190</v>
      </c>
      <c r="C96" s="70" t="s">
        <v>225</v>
      </c>
      <c r="D96" s="20" t="s">
        <v>226</v>
      </c>
      <c r="E96" s="20"/>
      <c r="F96" s="68" t="s">
        <v>227</v>
      </c>
      <c r="G96" s="69">
        <v>852</v>
      </c>
      <c r="H96" s="70">
        <v>142.59</v>
      </c>
      <c r="I96" s="20"/>
      <c r="J96" s="20"/>
      <c r="K96" s="20"/>
      <c r="L96" s="20"/>
      <c r="M96" s="110">
        <v>134.52000000000001</v>
      </c>
      <c r="N96" s="110">
        <v>134.52000000000001</v>
      </c>
      <c r="O96" s="20" t="s">
        <v>228</v>
      </c>
      <c r="P96" s="103" t="s">
        <v>54</v>
      </c>
      <c r="Q96" s="60" t="s">
        <v>229</v>
      </c>
    </row>
    <row r="97" spans="1:17" s="21" customFormat="1" ht="27.75" customHeight="1" x14ac:dyDescent="0.25">
      <c r="A97" s="109">
        <v>35</v>
      </c>
      <c r="B97" s="53">
        <v>192</v>
      </c>
      <c r="C97" s="70" t="s">
        <v>230</v>
      </c>
      <c r="D97" s="20" t="s">
        <v>231</v>
      </c>
      <c r="E97" s="20"/>
      <c r="F97" s="68">
        <v>313.33</v>
      </c>
      <c r="G97" s="69">
        <v>4072.46</v>
      </c>
      <c r="H97" s="70">
        <v>1661.17</v>
      </c>
      <c r="I97" s="20"/>
      <c r="J97" s="20"/>
      <c r="K97" s="20"/>
      <c r="L97" s="20"/>
      <c r="M97" s="20">
        <f>F97-165.78</f>
        <v>147.54999999999998</v>
      </c>
      <c r="N97" s="62">
        <v>147.55000000000001</v>
      </c>
      <c r="O97" s="20" t="s">
        <v>98</v>
      </c>
      <c r="P97" s="103" t="s">
        <v>232</v>
      </c>
      <c r="Q97" s="60" t="s">
        <v>233</v>
      </c>
    </row>
    <row r="98" spans="1:17" s="21" customFormat="1" ht="14.25" customHeight="1" thickBot="1" x14ac:dyDescent="0.3">
      <c r="A98" s="109">
        <v>36</v>
      </c>
      <c r="B98" s="53">
        <v>195</v>
      </c>
      <c r="C98" s="107" t="s">
        <v>234</v>
      </c>
      <c r="D98" s="64" t="s">
        <v>235</v>
      </c>
      <c r="E98" s="64"/>
      <c r="F98" s="105">
        <v>871.43</v>
      </c>
      <c r="G98" s="106">
        <v>74445.38</v>
      </c>
      <c r="H98" s="107">
        <v>23948.75</v>
      </c>
      <c r="I98" s="64"/>
      <c r="J98" s="64"/>
      <c r="K98" s="64"/>
      <c r="L98" s="64"/>
      <c r="M98" s="64">
        <v>871.43</v>
      </c>
      <c r="N98" s="64">
        <v>871.43</v>
      </c>
      <c r="O98" s="64" t="s">
        <v>75</v>
      </c>
      <c r="P98" s="108" t="s">
        <v>83</v>
      </c>
      <c r="Q98" s="66">
        <v>1818137269</v>
      </c>
    </row>
    <row r="99" spans="1:17" s="21" customFormat="1" ht="36" x14ac:dyDescent="0.25">
      <c r="A99" s="109">
        <v>37</v>
      </c>
      <c r="B99" s="132"/>
      <c r="C99" s="80" t="s">
        <v>236</v>
      </c>
      <c r="D99" s="81" t="s">
        <v>237</v>
      </c>
      <c r="E99" s="81"/>
      <c r="F99" s="81"/>
      <c r="G99" s="81"/>
      <c r="H99" s="81"/>
      <c r="I99" s="81"/>
      <c r="J99" s="81"/>
      <c r="K99" s="81"/>
      <c r="L99" s="81"/>
      <c r="M99" s="81"/>
      <c r="N99" s="81">
        <v>328.83</v>
      </c>
      <c r="O99" s="81" t="s">
        <v>238</v>
      </c>
      <c r="P99" s="81" t="s">
        <v>239</v>
      </c>
      <c r="Q99" s="86" t="s">
        <v>240</v>
      </c>
    </row>
    <row r="100" spans="1:17" s="21" customFormat="1" ht="14.25" customHeight="1" thickBot="1" x14ac:dyDescent="0.3">
      <c r="A100" s="109">
        <v>38</v>
      </c>
      <c r="B100" s="53">
        <v>207</v>
      </c>
      <c r="C100" s="87" t="s">
        <v>236</v>
      </c>
      <c r="D100" s="88" t="s">
        <v>237</v>
      </c>
      <c r="E100" s="88"/>
      <c r="F100" s="89">
        <v>19.420000000000002</v>
      </c>
      <c r="G100" s="90">
        <v>170.3</v>
      </c>
      <c r="H100" s="91">
        <v>141.35</v>
      </c>
      <c r="I100" s="88"/>
      <c r="J100" s="88"/>
      <c r="K100" s="88">
        <v>19.420000000000002</v>
      </c>
      <c r="L100" s="88"/>
      <c r="M100" s="88"/>
      <c r="N100" s="88">
        <v>19.420000000000002</v>
      </c>
      <c r="O100" s="91" t="s">
        <v>215</v>
      </c>
      <c r="P100" s="91" t="s">
        <v>215</v>
      </c>
      <c r="Q100" s="93" t="s">
        <v>241</v>
      </c>
    </row>
    <row r="101" spans="1:17" s="21" customFormat="1" ht="14.25" customHeight="1" x14ac:dyDescent="0.25">
      <c r="A101" s="109">
        <v>39</v>
      </c>
      <c r="B101" s="53">
        <v>213</v>
      </c>
      <c r="C101" s="80" t="s">
        <v>242</v>
      </c>
      <c r="D101" s="81" t="s">
        <v>243</v>
      </c>
      <c r="E101" s="81"/>
      <c r="F101" s="82">
        <v>84.93</v>
      </c>
      <c r="G101" s="83">
        <v>5983.67</v>
      </c>
      <c r="H101" s="84">
        <v>4385.78</v>
      </c>
      <c r="I101" s="81"/>
      <c r="J101" s="81"/>
      <c r="K101" s="81"/>
      <c r="L101" s="133">
        <v>0</v>
      </c>
      <c r="M101" s="133"/>
      <c r="N101" s="133">
        <v>84.93</v>
      </c>
      <c r="O101" s="70" t="s">
        <v>244</v>
      </c>
      <c r="P101" s="8" t="s">
        <v>245</v>
      </c>
      <c r="Q101" s="86">
        <v>100033</v>
      </c>
    </row>
    <row r="102" spans="1:17" s="21" customFormat="1" ht="14.25" customHeight="1" x14ac:dyDescent="0.25">
      <c r="A102" s="109">
        <v>40</v>
      </c>
      <c r="B102" s="53">
        <v>214</v>
      </c>
      <c r="C102" s="67" t="s">
        <v>246</v>
      </c>
      <c r="D102" s="20" t="s">
        <v>247</v>
      </c>
      <c r="E102" s="20"/>
      <c r="F102" s="68">
        <v>282.2</v>
      </c>
      <c r="G102" s="69">
        <v>39277.07</v>
      </c>
      <c r="H102" s="70">
        <v>32092.84</v>
      </c>
      <c r="I102" s="20"/>
      <c r="J102" s="20"/>
      <c r="K102" s="20"/>
      <c r="L102" s="20">
        <v>282.2</v>
      </c>
      <c r="M102" s="62"/>
      <c r="N102" s="20">
        <v>282.2</v>
      </c>
      <c r="O102" s="70" t="s">
        <v>244</v>
      </c>
      <c r="P102" s="9"/>
      <c r="Q102" s="60" t="s">
        <v>248</v>
      </c>
    </row>
    <row r="103" spans="1:17" s="21" customFormat="1" ht="14.25" customHeight="1" thickBot="1" x14ac:dyDescent="0.3">
      <c r="A103" s="109">
        <v>41</v>
      </c>
      <c r="B103" s="53">
        <v>215</v>
      </c>
      <c r="C103" s="87" t="s">
        <v>249</v>
      </c>
      <c r="D103" s="88" t="s">
        <v>247</v>
      </c>
      <c r="E103" s="88"/>
      <c r="F103" s="89">
        <v>42.38</v>
      </c>
      <c r="G103" s="90">
        <v>1332.25</v>
      </c>
      <c r="H103" s="91">
        <v>1029.76</v>
      </c>
      <c r="I103" s="88"/>
      <c r="J103" s="88"/>
      <c r="K103" s="88"/>
      <c r="L103" s="88">
        <v>42.38</v>
      </c>
      <c r="M103" s="88"/>
      <c r="N103" s="88">
        <v>42.38</v>
      </c>
      <c r="O103" s="91" t="s">
        <v>250</v>
      </c>
      <c r="P103" s="10"/>
      <c r="Q103" s="93" t="s">
        <v>251</v>
      </c>
    </row>
    <row r="104" spans="1:17" s="21" customFormat="1" ht="14.25" customHeight="1" x14ac:dyDescent="0.25">
      <c r="A104" s="109">
        <v>33</v>
      </c>
      <c r="B104" s="53">
        <v>216</v>
      </c>
      <c r="C104" s="80" t="s">
        <v>252</v>
      </c>
      <c r="D104" s="81" t="s">
        <v>253</v>
      </c>
      <c r="E104" s="81"/>
      <c r="F104" s="82">
        <v>2256.89</v>
      </c>
      <c r="G104" s="83">
        <v>109438.43</v>
      </c>
      <c r="H104" s="84">
        <v>81547.87</v>
      </c>
      <c r="I104" s="81"/>
      <c r="J104" s="81"/>
      <c r="K104" s="81"/>
      <c r="L104" s="81"/>
      <c r="M104" s="81">
        <v>2256.89</v>
      </c>
      <c r="N104" s="81">
        <v>2256.89</v>
      </c>
      <c r="O104" s="81" t="s">
        <v>254</v>
      </c>
      <c r="P104" s="94"/>
      <c r="Q104" s="86" t="s">
        <v>255</v>
      </c>
    </row>
    <row r="105" spans="1:17" s="21" customFormat="1" ht="14.25" customHeight="1" thickBot="1" x14ac:dyDescent="0.3">
      <c r="A105" s="109">
        <v>34</v>
      </c>
      <c r="B105" s="53">
        <v>217</v>
      </c>
      <c r="C105" s="87" t="s">
        <v>204</v>
      </c>
      <c r="D105" s="88" t="s">
        <v>256</v>
      </c>
      <c r="E105" s="88"/>
      <c r="F105" s="89">
        <v>56.15</v>
      </c>
      <c r="G105" s="90">
        <v>1528.9</v>
      </c>
      <c r="H105" s="91">
        <v>0</v>
      </c>
      <c r="I105" s="88"/>
      <c r="J105" s="88"/>
      <c r="K105" s="88"/>
      <c r="L105" s="88"/>
      <c r="M105" s="88">
        <v>56.15</v>
      </c>
      <c r="N105" s="88">
        <v>56.15</v>
      </c>
      <c r="O105" s="88" t="s">
        <v>254</v>
      </c>
      <c r="P105" s="101"/>
      <c r="Q105" s="93" t="s">
        <v>257</v>
      </c>
    </row>
    <row r="106" spans="1:17" s="21" customFormat="1" ht="14.25" customHeight="1" thickBot="1" x14ac:dyDescent="0.3">
      <c r="A106" s="109">
        <v>35</v>
      </c>
      <c r="B106" s="53">
        <v>223</v>
      </c>
      <c r="C106" s="95" t="s">
        <v>258</v>
      </c>
      <c r="D106" s="96" t="s">
        <v>259</v>
      </c>
      <c r="E106" s="96"/>
      <c r="F106" s="97">
        <v>593.44000000000005</v>
      </c>
      <c r="G106" s="98">
        <v>17394</v>
      </c>
      <c r="H106" s="99">
        <v>10149.33</v>
      </c>
      <c r="I106" s="96"/>
      <c r="J106" s="96"/>
      <c r="K106" s="96"/>
      <c r="L106" s="96"/>
      <c r="M106" s="96">
        <v>593.44000000000005</v>
      </c>
      <c r="N106" s="96">
        <v>593.44000000000005</v>
      </c>
      <c r="O106" s="96" t="s">
        <v>43</v>
      </c>
      <c r="P106" s="134" t="s">
        <v>260</v>
      </c>
      <c r="Q106" s="100" t="s">
        <v>261</v>
      </c>
    </row>
    <row r="107" spans="1:17" s="21" customFormat="1" ht="14.25" customHeight="1" x14ac:dyDescent="0.25">
      <c r="A107" s="109">
        <v>36</v>
      </c>
      <c r="B107" s="53">
        <v>226</v>
      </c>
      <c r="C107" s="80" t="s">
        <v>262</v>
      </c>
      <c r="D107" s="81" t="s">
        <v>263</v>
      </c>
      <c r="E107" s="81"/>
      <c r="F107" s="82">
        <v>57</v>
      </c>
      <c r="G107" s="83">
        <v>688.72</v>
      </c>
      <c r="H107" s="84">
        <v>427.55</v>
      </c>
      <c r="I107" s="81"/>
      <c r="J107" s="81"/>
      <c r="K107" s="81"/>
      <c r="L107" s="81"/>
      <c r="M107" s="81">
        <v>57</v>
      </c>
      <c r="N107" s="81">
        <v>57</v>
      </c>
      <c r="O107" s="81" t="s">
        <v>98</v>
      </c>
      <c r="P107" s="84"/>
      <c r="Q107" s="86" t="s">
        <v>264</v>
      </c>
    </row>
    <row r="108" spans="1:17" s="21" customFormat="1" ht="14.25" customHeight="1" x14ac:dyDescent="0.25">
      <c r="A108" s="109">
        <v>37</v>
      </c>
      <c r="B108" s="53">
        <v>227</v>
      </c>
      <c r="C108" s="67" t="s">
        <v>262</v>
      </c>
      <c r="D108" s="20" t="s">
        <v>265</v>
      </c>
      <c r="E108" s="20"/>
      <c r="F108" s="68">
        <v>59</v>
      </c>
      <c r="G108" s="69">
        <v>748.09</v>
      </c>
      <c r="H108" s="70">
        <v>52.83</v>
      </c>
      <c r="I108" s="20"/>
      <c r="J108" s="20"/>
      <c r="K108" s="20"/>
      <c r="L108" s="20"/>
      <c r="M108" s="20">
        <v>59</v>
      </c>
      <c r="N108" s="20">
        <v>59</v>
      </c>
      <c r="O108" s="20" t="s">
        <v>98</v>
      </c>
      <c r="P108" s="70"/>
      <c r="Q108" s="60" t="s">
        <v>266</v>
      </c>
    </row>
    <row r="109" spans="1:17" s="21" customFormat="1" ht="14.25" customHeight="1" thickBot="1" x14ac:dyDescent="0.3">
      <c r="A109" s="109">
        <v>38</v>
      </c>
      <c r="B109" s="53">
        <v>228</v>
      </c>
      <c r="C109" s="87" t="s">
        <v>267</v>
      </c>
      <c r="D109" s="88" t="s">
        <v>268</v>
      </c>
      <c r="E109" s="88"/>
      <c r="F109" s="89">
        <v>115.37</v>
      </c>
      <c r="G109" s="90">
        <v>4357.04</v>
      </c>
      <c r="H109" s="91">
        <v>0</v>
      </c>
      <c r="I109" s="88"/>
      <c r="J109" s="88"/>
      <c r="K109" s="88"/>
      <c r="L109" s="88"/>
      <c r="M109" s="88">
        <v>115.37</v>
      </c>
      <c r="N109" s="88">
        <v>115.37</v>
      </c>
      <c r="O109" s="88" t="s">
        <v>98</v>
      </c>
      <c r="P109" s="91"/>
      <c r="Q109" s="93" t="s">
        <v>269</v>
      </c>
    </row>
    <row r="110" spans="1:17" s="21" customFormat="1" ht="14.25" customHeight="1" x14ac:dyDescent="0.25">
      <c r="A110" s="109">
        <v>39</v>
      </c>
      <c r="B110" s="53">
        <v>229</v>
      </c>
      <c r="C110" s="80" t="s">
        <v>270</v>
      </c>
      <c r="D110" s="81" t="s">
        <v>271</v>
      </c>
      <c r="E110" s="81"/>
      <c r="F110" s="82">
        <v>1108.53</v>
      </c>
      <c r="G110" s="83">
        <v>133357.01999999999</v>
      </c>
      <c r="H110" s="84">
        <v>70879.56</v>
      </c>
      <c r="I110" s="81"/>
      <c r="J110" s="81"/>
      <c r="K110" s="81"/>
      <c r="L110" s="81">
        <v>1108.53</v>
      </c>
      <c r="M110" s="81">
        <v>1108.53</v>
      </c>
      <c r="N110" s="81">
        <v>1108.53</v>
      </c>
      <c r="O110" s="94" t="s">
        <v>272</v>
      </c>
      <c r="P110" s="8" t="s">
        <v>273</v>
      </c>
      <c r="Q110" s="86" t="s">
        <v>274</v>
      </c>
    </row>
    <row r="111" spans="1:17" s="21" customFormat="1" ht="14.25" customHeight="1" x14ac:dyDescent="0.25">
      <c r="A111" s="109">
        <v>40</v>
      </c>
      <c r="B111" s="53">
        <v>230</v>
      </c>
      <c r="C111" s="67" t="s">
        <v>275</v>
      </c>
      <c r="D111" s="20" t="s">
        <v>276</v>
      </c>
      <c r="E111" s="20"/>
      <c r="F111" s="68">
        <v>121</v>
      </c>
      <c r="G111" s="69">
        <v>2486.1</v>
      </c>
      <c r="H111" s="70">
        <v>1616.82</v>
      </c>
      <c r="I111" s="20"/>
      <c r="J111" s="20"/>
      <c r="K111" s="20"/>
      <c r="L111" s="20">
        <v>121</v>
      </c>
      <c r="M111" s="20">
        <v>121</v>
      </c>
      <c r="N111" s="20">
        <v>121</v>
      </c>
      <c r="O111" s="103" t="s">
        <v>272</v>
      </c>
      <c r="P111" s="9"/>
      <c r="Q111" s="60" t="s">
        <v>277</v>
      </c>
    </row>
    <row r="112" spans="1:17" s="21" customFormat="1" ht="14.25" customHeight="1" thickBot="1" x14ac:dyDescent="0.3">
      <c r="A112" s="109">
        <v>41</v>
      </c>
      <c r="B112" s="53">
        <v>231</v>
      </c>
      <c r="C112" s="87" t="s">
        <v>278</v>
      </c>
      <c r="D112" s="88" t="s">
        <v>279</v>
      </c>
      <c r="E112" s="88"/>
      <c r="F112" s="89">
        <v>36</v>
      </c>
      <c r="G112" s="90">
        <v>80838.16</v>
      </c>
      <c r="H112" s="91">
        <v>57880.44</v>
      </c>
      <c r="I112" s="88"/>
      <c r="J112" s="88"/>
      <c r="K112" s="88"/>
      <c r="L112" s="88">
        <v>36</v>
      </c>
      <c r="M112" s="88">
        <v>36</v>
      </c>
      <c r="N112" s="88">
        <v>36</v>
      </c>
      <c r="O112" s="101" t="s">
        <v>272</v>
      </c>
      <c r="P112" s="10"/>
      <c r="Q112" s="93" t="s">
        <v>280</v>
      </c>
    </row>
    <row r="113" spans="1:17" s="21" customFormat="1" ht="14.25" customHeight="1" x14ac:dyDescent="0.25">
      <c r="A113" s="109">
        <v>42</v>
      </c>
      <c r="B113" s="53">
        <v>237</v>
      </c>
      <c r="C113" s="80" t="s">
        <v>281</v>
      </c>
      <c r="D113" s="81" t="s">
        <v>282</v>
      </c>
      <c r="E113" s="81"/>
      <c r="F113" s="82" t="s">
        <v>283</v>
      </c>
      <c r="G113" s="83">
        <v>13</v>
      </c>
      <c r="H113" s="84">
        <v>13</v>
      </c>
      <c r="I113" s="81"/>
      <c r="J113" s="81"/>
      <c r="K113" s="81"/>
      <c r="L113" s="81"/>
      <c r="M113" s="135" t="s">
        <v>284</v>
      </c>
      <c r="N113" s="135" t="s">
        <v>284</v>
      </c>
      <c r="O113" s="81" t="s">
        <v>285</v>
      </c>
      <c r="P113" s="84" t="s">
        <v>140</v>
      </c>
      <c r="Q113" s="86" t="s">
        <v>286</v>
      </c>
    </row>
    <row r="114" spans="1:17" s="21" customFormat="1" ht="14.25" customHeight="1" x14ac:dyDescent="0.25">
      <c r="A114" s="109">
        <v>43</v>
      </c>
      <c r="B114" s="53">
        <v>238</v>
      </c>
      <c r="C114" s="67" t="s">
        <v>287</v>
      </c>
      <c r="D114" s="20" t="s">
        <v>282</v>
      </c>
      <c r="E114" s="20"/>
      <c r="F114" s="68" t="s">
        <v>288</v>
      </c>
      <c r="G114" s="69">
        <v>35</v>
      </c>
      <c r="H114" s="70">
        <v>35</v>
      </c>
      <c r="I114" s="20"/>
      <c r="J114" s="20"/>
      <c r="K114" s="20"/>
      <c r="L114" s="110"/>
      <c r="M114" s="110" t="s">
        <v>284</v>
      </c>
      <c r="N114" s="110" t="s">
        <v>284</v>
      </c>
      <c r="O114" s="20" t="s">
        <v>285</v>
      </c>
      <c r="P114" s="70" t="s">
        <v>140</v>
      </c>
      <c r="Q114" s="60" t="s">
        <v>289</v>
      </c>
    </row>
    <row r="115" spans="1:17" s="21" customFormat="1" ht="14.25" customHeight="1" thickBot="1" x14ac:dyDescent="0.3">
      <c r="A115" s="109">
        <v>44</v>
      </c>
      <c r="B115" s="53">
        <v>239</v>
      </c>
      <c r="C115" s="87" t="s">
        <v>290</v>
      </c>
      <c r="D115" s="88" t="s">
        <v>291</v>
      </c>
      <c r="E115" s="88"/>
      <c r="F115" s="89" t="s">
        <v>292</v>
      </c>
      <c r="G115" s="90">
        <v>2757</v>
      </c>
      <c r="H115" s="91">
        <v>738.54</v>
      </c>
      <c r="I115" s="88"/>
      <c r="J115" s="88"/>
      <c r="K115" s="88"/>
      <c r="L115" s="88"/>
      <c r="M115" s="131">
        <f>578/2.5</f>
        <v>231.2</v>
      </c>
      <c r="N115" s="131">
        <f>578/2.5</f>
        <v>231.2</v>
      </c>
      <c r="O115" s="88" t="s">
        <v>285</v>
      </c>
      <c r="P115" s="91" t="s">
        <v>140</v>
      </c>
      <c r="Q115" s="93" t="s">
        <v>293</v>
      </c>
    </row>
    <row r="116" spans="1:17" s="21" customFormat="1" ht="14.25" customHeight="1" thickBot="1" x14ac:dyDescent="0.3">
      <c r="A116" s="109">
        <v>45</v>
      </c>
      <c r="B116" s="53">
        <v>257</v>
      </c>
      <c r="C116" s="72" t="s">
        <v>294</v>
      </c>
      <c r="D116" s="73" t="s">
        <v>295</v>
      </c>
      <c r="E116" s="73"/>
      <c r="F116" s="74">
        <v>67</v>
      </c>
      <c r="G116" s="75">
        <v>61</v>
      </c>
      <c r="H116" s="76">
        <v>0</v>
      </c>
      <c r="I116" s="73"/>
      <c r="J116" s="73"/>
      <c r="K116" s="73"/>
      <c r="L116" s="73"/>
      <c r="M116" s="73">
        <f>F116</f>
        <v>67</v>
      </c>
      <c r="N116" s="73">
        <v>67</v>
      </c>
      <c r="O116" s="73" t="s">
        <v>254</v>
      </c>
      <c r="P116" s="79" t="s">
        <v>83</v>
      </c>
      <c r="Q116" s="78" t="s">
        <v>296</v>
      </c>
    </row>
    <row r="117" spans="1:17" s="21" customFormat="1" ht="14.25" customHeight="1" thickBot="1" x14ac:dyDescent="0.3">
      <c r="A117" s="109">
        <v>46</v>
      </c>
      <c r="B117" s="53">
        <v>258</v>
      </c>
      <c r="C117" s="72" t="s">
        <v>297</v>
      </c>
      <c r="D117" s="73" t="s">
        <v>298</v>
      </c>
      <c r="E117" s="73"/>
      <c r="F117" s="74">
        <v>556.29999999999995</v>
      </c>
      <c r="G117" s="75">
        <v>52311.43</v>
      </c>
      <c r="H117" s="76">
        <v>18476.349999999999</v>
      </c>
      <c r="I117" s="73"/>
      <c r="J117" s="73"/>
      <c r="K117" s="73"/>
      <c r="L117" s="73"/>
      <c r="M117" s="73">
        <v>609.59</v>
      </c>
      <c r="N117" s="73">
        <v>609.59</v>
      </c>
      <c r="O117" s="73" t="s">
        <v>254</v>
      </c>
      <c r="P117" s="79" t="s">
        <v>83</v>
      </c>
      <c r="Q117" s="78">
        <v>121001</v>
      </c>
    </row>
    <row r="118" spans="1:17" s="21" customFormat="1" ht="14.25" customHeight="1" x14ac:dyDescent="0.25">
      <c r="A118" s="109">
        <v>47</v>
      </c>
      <c r="B118" s="53">
        <v>259</v>
      </c>
      <c r="C118" s="128" t="s">
        <v>299</v>
      </c>
      <c r="D118" s="129" t="s">
        <v>300</v>
      </c>
      <c r="E118" s="129"/>
      <c r="F118" s="136">
        <v>584.71</v>
      </c>
      <c r="G118" s="127">
        <v>27586.31</v>
      </c>
      <c r="H118" s="128">
        <v>4807.1000000000004</v>
      </c>
      <c r="I118" s="129"/>
      <c r="J118" s="129"/>
      <c r="K118" s="129"/>
      <c r="L118" s="129">
        <v>584.71</v>
      </c>
      <c r="M118" s="129"/>
      <c r="N118" s="129">
        <v>584.71</v>
      </c>
      <c r="O118" s="137" t="s">
        <v>301</v>
      </c>
      <c r="P118" s="137" t="s">
        <v>301</v>
      </c>
      <c r="Q118" s="130" t="s">
        <v>302</v>
      </c>
    </row>
    <row r="119" spans="1:17" s="21" customFormat="1" ht="14.25" customHeight="1" x14ac:dyDescent="0.25">
      <c r="A119" s="109">
        <v>48</v>
      </c>
      <c r="B119" s="53">
        <v>260</v>
      </c>
      <c r="C119" s="70" t="s">
        <v>303</v>
      </c>
      <c r="D119" s="20" t="s">
        <v>304</v>
      </c>
      <c r="E119" s="20"/>
      <c r="F119" s="68">
        <v>42.55</v>
      </c>
      <c r="G119" s="69">
        <v>1090.71</v>
      </c>
      <c r="H119" s="70">
        <v>800.48</v>
      </c>
      <c r="I119" s="20"/>
      <c r="J119" s="20"/>
      <c r="K119" s="20"/>
      <c r="L119" s="20">
        <v>42.55</v>
      </c>
      <c r="N119" s="20">
        <v>42.55</v>
      </c>
      <c r="O119" s="103" t="s">
        <v>305</v>
      </c>
      <c r="P119" s="103" t="s">
        <v>306</v>
      </c>
      <c r="Q119" s="60" t="s">
        <v>307</v>
      </c>
    </row>
    <row r="120" spans="1:17" s="21" customFormat="1" ht="14.25" customHeight="1" thickBot="1" x14ac:dyDescent="0.3">
      <c r="A120" s="109">
        <v>49</v>
      </c>
      <c r="B120" s="53">
        <v>261</v>
      </c>
      <c r="C120" s="107" t="s">
        <v>242</v>
      </c>
      <c r="D120" s="64" t="s">
        <v>308</v>
      </c>
      <c r="E120" s="64"/>
      <c r="F120" s="105">
        <v>238.39</v>
      </c>
      <c r="G120" s="106">
        <v>3011.63</v>
      </c>
      <c r="H120" s="107">
        <v>2318.9299999999998</v>
      </c>
      <c r="I120" s="64"/>
      <c r="J120" s="64"/>
      <c r="K120" s="64"/>
      <c r="L120" s="64">
        <v>238.39</v>
      </c>
      <c r="M120" s="132">
        <f>N120-N101</f>
        <v>153.45999999999998</v>
      </c>
      <c r="N120" s="64">
        <v>238.39</v>
      </c>
      <c r="O120" s="108" t="s">
        <v>309</v>
      </c>
      <c r="P120" s="108" t="s">
        <v>310</v>
      </c>
      <c r="Q120" s="66" t="s">
        <v>311</v>
      </c>
    </row>
    <row r="121" spans="1:17" s="21" customFormat="1" ht="14.25" customHeight="1" thickBot="1" x14ac:dyDescent="0.3">
      <c r="A121" s="109">
        <v>50</v>
      </c>
      <c r="B121" s="53">
        <v>263</v>
      </c>
      <c r="C121" s="80" t="s">
        <v>312</v>
      </c>
      <c r="D121" s="81" t="s">
        <v>313</v>
      </c>
      <c r="E121" s="81"/>
      <c r="F121" s="138">
        <v>623.11</v>
      </c>
      <c r="G121" s="83">
        <v>16936.650000000001</v>
      </c>
      <c r="H121" s="84">
        <v>9226.52</v>
      </c>
      <c r="I121" s="81"/>
      <c r="J121" s="81"/>
      <c r="K121" s="81"/>
      <c r="L121" s="81"/>
      <c r="M121" s="81">
        <v>623.11</v>
      </c>
      <c r="N121" s="81">
        <v>623.11</v>
      </c>
      <c r="O121" s="81" t="s">
        <v>75</v>
      </c>
      <c r="P121" s="94"/>
      <c r="Q121" s="86">
        <v>7000020679</v>
      </c>
    </row>
    <row r="122" spans="1:17" s="21" customFormat="1" ht="14.25" customHeight="1" thickBot="1" x14ac:dyDescent="0.3">
      <c r="A122" s="109">
        <v>51</v>
      </c>
      <c r="B122" s="53">
        <v>264</v>
      </c>
      <c r="C122" s="67" t="s">
        <v>312</v>
      </c>
      <c r="D122" s="20" t="s">
        <v>313</v>
      </c>
      <c r="E122" s="20"/>
      <c r="F122" s="139">
        <v>14.62</v>
      </c>
      <c r="G122" s="69">
        <v>397.38</v>
      </c>
      <c r="H122" s="70">
        <v>214.96</v>
      </c>
      <c r="I122" s="20"/>
      <c r="J122" s="20"/>
      <c r="K122" s="20"/>
      <c r="L122" s="20"/>
      <c r="M122" s="20">
        <v>14.62</v>
      </c>
      <c r="N122" s="20">
        <v>14.62</v>
      </c>
      <c r="O122" s="81" t="s">
        <v>314</v>
      </c>
      <c r="P122" s="103"/>
      <c r="Q122" s="60" t="s">
        <v>315</v>
      </c>
    </row>
    <row r="123" spans="1:17" s="21" customFormat="1" ht="14.25" customHeight="1" thickBot="1" x14ac:dyDescent="0.3">
      <c r="A123" s="109">
        <v>52</v>
      </c>
      <c r="B123" s="53">
        <v>265</v>
      </c>
      <c r="C123" s="87" t="s">
        <v>316</v>
      </c>
      <c r="D123" s="88" t="s">
        <v>317</v>
      </c>
      <c r="E123" s="88"/>
      <c r="F123" s="140">
        <v>66.099999999999994</v>
      </c>
      <c r="G123" s="90">
        <v>1264.45</v>
      </c>
      <c r="H123" s="91">
        <v>566.44000000000005</v>
      </c>
      <c r="I123" s="88"/>
      <c r="J123" s="88"/>
      <c r="K123" s="88"/>
      <c r="L123" s="88"/>
      <c r="M123" s="88">
        <v>66.099999999999994</v>
      </c>
      <c r="N123" s="88">
        <v>66.099999999999994</v>
      </c>
      <c r="O123" s="81" t="s">
        <v>318</v>
      </c>
      <c r="P123" s="101"/>
      <c r="Q123" s="93" t="s">
        <v>319</v>
      </c>
    </row>
    <row r="124" spans="1:17" s="21" customFormat="1" ht="14.25" customHeight="1" x14ac:dyDescent="0.25">
      <c r="A124" s="109">
        <v>53</v>
      </c>
      <c r="B124" s="53">
        <v>266</v>
      </c>
      <c r="C124" s="80" t="s">
        <v>320</v>
      </c>
      <c r="D124" s="81" t="s">
        <v>321</v>
      </c>
      <c r="E124" s="81"/>
      <c r="F124" s="82">
        <v>497.71</v>
      </c>
      <c r="G124" s="83">
        <v>110183.24</v>
      </c>
      <c r="H124" s="84">
        <v>92576.47</v>
      </c>
      <c r="I124" s="81"/>
      <c r="J124" s="81"/>
      <c r="K124" s="81"/>
      <c r="L124" s="81"/>
      <c r="M124" s="81">
        <v>497.71</v>
      </c>
      <c r="N124" s="81">
        <v>497.71</v>
      </c>
      <c r="O124" s="81" t="s">
        <v>322</v>
      </c>
      <c r="P124" s="94"/>
      <c r="Q124" s="86">
        <v>1126010</v>
      </c>
    </row>
    <row r="125" spans="1:17" s="21" customFormat="1" ht="14.25" customHeight="1" x14ac:dyDescent="0.25">
      <c r="A125" s="109">
        <v>54</v>
      </c>
      <c r="B125" s="53">
        <v>267</v>
      </c>
      <c r="C125" s="67" t="s">
        <v>118</v>
      </c>
      <c r="D125" s="20" t="s">
        <v>323</v>
      </c>
      <c r="E125" s="20"/>
      <c r="F125" s="68">
        <v>57</v>
      </c>
      <c r="G125" s="69">
        <v>4281.16</v>
      </c>
      <c r="H125" s="70">
        <v>3851.15</v>
      </c>
      <c r="I125" s="20"/>
      <c r="J125" s="20"/>
      <c r="K125" s="20"/>
      <c r="L125" s="20"/>
      <c r="M125" s="20">
        <v>57</v>
      </c>
      <c r="N125" s="20">
        <v>57</v>
      </c>
      <c r="O125" s="20" t="s">
        <v>322</v>
      </c>
      <c r="P125" s="103"/>
      <c r="Q125" s="60">
        <v>1126011</v>
      </c>
    </row>
    <row r="126" spans="1:17" s="21" customFormat="1" ht="14.25" customHeight="1" thickBot="1" x14ac:dyDescent="0.3">
      <c r="A126" s="109">
        <v>55</v>
      </c>
      <c r="B126" s="53">
        <v>268</v>
      </c>
      <c r="C126" s="87" t="s">
        <v>118</v>
      </c>
      <c r="D126" s="88" t="s">
        <v>324</v>
      </c>
      <c r="E126" s="88"/>
      <c r="F126" s="89">
        <v>13</v>
      </c>
      <c r="G126" s="90">
        <v>976.31</v>
      </c>
      <c r="H126" s="91">
        <v>878.25</v>
      </c>
      <c r="I126" s="88"/>
      <c r="J126" s="88"/>
      <c r="K126" s="88"/>
      <c r="L126" s="88"/>
      <c r="M126" s="88">
        <v>13</v>
      </c>
      <c r="N126" s="88">
        <v>13</v>
      </c>
      <c r="O126" s="88" t="s">
        <v>322</v>
      </c>
      <c r="P126" s="101"/>
      <c r="Q126" s="93">
        <v>1126012</v>
      </c>
    </row>
    <row r="127" spans="1:17" s="21" customFormat="1" ht="14.25" customHeight="1" thickBot="1" x14ac:dyDescent="0.3">
      <c r="A127" s="109">
        <v>56</v>
      </c>
      <c r="B127" s="53">
        <v>270</v>
      </c>
      <c r="C127" s="72" t="s">
        <v>325</v>
      </c>
      <c r="D127" s="73" t="s">
        <v>326</v>
      </c>
      <c r="E127" s="73"/>
      <c r="F127" s="74">
        <v>9.7799999999999994</v>
      </c>
      <c r="G127" s="75">
        <v>34.67</v>
      </c>
      <c r="H127" s="76">
        <v>34.67</v>
      </c>
      <c r="I127" s="73"/>
      <c r="J127" s="73"/>
      <c r="K127" s="73"/>
      <c r="L127" s="73"/>
      <c r="M127" s="73">
        <v>9.7799999999999994</v>
      </c>
      <c r="N127" s="73">
        <v>9.7799999999999994</v>
      </c>
      <c r="O127" s="73" t="s">
        <v>327</v>
      </c>
      <c r="P127" s="79" t="s">
        <v>328</v>
      </c>
      <c r="Q127" s="78" t="s">
        <v>329</v>
      </c>
    </row>
    <row r="128" spans="1:17" s="21" customFormat="1" ht="14.25" customHeight="1" x14ac:dyDescent="0.25">
      <c r="A128" s="109">
        <v>57</v>
      </c>
      <c r="B128" s="53">
        <v>468</v>
      </c>
      <c r="C128" s="20"/>
      <c r="D128" s="20" t="s">
        <v>330</v>
      </c>
      <c r="E128" s="20" t="s">
        <v>331</v>
      </c>
      <c r="F128" s="68">
        <v>61</v>
      </c>
      <c r="G128" s="141">
        <v>552.02</v>
      </c>
      <c r="H128" s="20"/>
      <c r="I128" s="20"/>
      <c r="J128" s="20"/>
      <c r="K128" s="20"/>
      <c r="L128" s="20"/>
      <c r="M128" s="20">
        <v>61</v>
      </c>
      <c r="N128" s="62">
        <v>61</v>
      </c>
      <c r="O128" s="20" t="s">
        <v>86</v>
      </c>
      <c r="P128" s="60"/>
      <c r="Q128" s="60"/>
    </row>
    <row r="129" spans="1:17" s="21" customFormat="1" ht="14.25" customHeight="1" x14ac:dyDescent="0.25">
      <c r="A129" s="109">
        <v>58</v>
      </c>
      <c r="B129" s="53">
        <v>469</v>
      </c>
      <c r="C129" s="20"/>
      <c r="D129" s="20" t="s">
        <v>332</v>
      </c>
      <c r="E129" s="20" t="s">
        <v>333</v>
      </c>
      <c r="F129" s="68">
        <v>109.61</v>
      </c>
      <c r="G129" s="141">
        <v>1339.49</v>
      </c>
      <c r="H129" s="20"/>
      <c r="I129" s="20"/>
      <c r="J129" s="20"/>
      <c r="K129" s="20"/>
      <c r="L129" s="20"/>
      <c r="M129" s="20">
        <v>109.61</v>
      </c>
      <c r="N129" s="62">
        <v>109.61</v>
      </c>
      <c r="O129" s="20" t="s">
        <v>86</v>
      </c>
      <c r="P129" s="60"/>
      <c r="Q129" s="60"/>
    </row>
    <row r="130" spans="1:17" s="21" customFormat="1" ht="14.25" customHeight="1" x14ac:dyDescent="0.25">
      <c r="A130" s="109">
        <v>59</v>
      </c>
      <c r="B130" s="53">
        <v>470</v>
      </c>
      <c r="C130" s="20"/>
      <c r="D130" s="20" t="s">
        <v>334</v>
      </c>
      <c r="E130" s="20" t="s">
        <v>335</v>
      </c>
      <c r="F130" s="68">
        <v>405.39</v>
      </c>
      <c r="G130" s="141">
        <v>20396.490000000002</v>
      </c>
      <c r="H130" s="20"/>
      <c r="I130" s="20"/>
      <c r="J130" s="20"/>
      <c r="K130" s="20"/>
      <c r="L130" s="20"/>
      <c r="M130" s="20">
        <v>405.39</v>
      </c>
      <c r="N130" s="62">
        <v>405.39</v>
      </c>
      <c r="O130" s="20" t="s">
        <v>86</v>
      </c>
      <c r="P130" s="60"/>
      <c r="Q130" s="60"/>
    </row>
    <row r="131" spans="1:17" s="21" customFormat="1" ht="14.25" customHeight="1" x14ac:dyDescent="0.25">
      <c r="A131" s="109">
        <v>60</v>
      </c>
      <c r="B131" s="53">
        <v>471</v>
      </c>
      <c r="C131" s="20"/>
      <c r="D131" s="20" t="s">
        <v>336</v>
      </c>
      <c r="E131" s="20" t="s">
        <v>337</v>
      </c>
      <c r="F131" s="68" t="s">
        <v>338</v>
      </c>
      <c r="G131" s="141">
        <v>651.07000000000005</v>
      </c>
      <c r="H131" s="20"/>
      <c r="I131" s="20"/>
      <c r="J131" s="20"/>
      <c r="K131" s="20"/>
      <c r="L131" s="20"/>
      <c r="M131" s="20" t="s">
        <v>284</v>
      </c>
      <c r="N131" s="62" t="s">
        <v>284</v>
      </c>
      <c r="O131" s="20" t="s">
        <v>86</v>
      </c>
      <c r="P131" s="60"/>
      <c r="Q131" s="60"/>
    </row>
    <row r="132" spans="1:17" s="21" customFormat="1" ht="14.25" customHeight="1" x14ac:dyDescent="0.25">
      <c r="A132" s="109">
        <v>61</v>
      </c>
      <c r="B132" s="53">
        <v>472</v>
      </c>
      <c r="C132" s="20"/>
      <c r="D132" s="20" t="s">
        <v>339</v>
      </c>
      <c r="E132" s="20" t="s">
        <v>340</v>
      </c>
      <c r="F132" s="68" t="s">
        <v>341</v>
      </c>
      <c r="G132" s="141">
        <v>543.32000000000005</v>
      </c>
      <c r="H132" s="20"/>
      <c r="I132" s="20"/>
      <c r="J132" s="20"/>
      <c r="K132" s="20"/>
      <c r="L132" s="20"/>
      <c r="M132" s="20" t="s">
        <v>284</v>
      </c>
      <c r="N132" s="62" t="s">
        <v>284</v>
      </c>
      <c r="O132" s="20" t="s">
        <v>86</v>
      </c>
      <c r="P132" s="60"/>
      <c r="Q132" s="60"/>
    </row>
    <row r="133" spans="1:17" s="21" customFormat="1" ht="14.25" customHeight="1" x14ac:dyDescent="0.25">
      <c r="A133" s="109">
        <v>62</v>
      </c>
      <c r="B133" s="53">
        <v>473</v>
      </c>
      <c r="C133" s="20"/>
      <c r="D133" s="20" t="s">
        <v>342</v>
      </c>
      <c r="E133" s="20" t="s">
        <v>343</v>
      </c>
      <c r="F133" s="68">
        <v>309.41000000000003</v>
      </c>
      <c r="G133" s="141">
        <v>2725.9</v>
      </c>
      <c r="H133" s="20"/>
      <c r="I133" s="20"/>
      <c r="J133" s="20"/>
      <c r="K133" s="20"/>
      <c r="L133" s="20"/>
      <c r="M133" s="20">
        <v>309.41000000000003</v>
      </c>
      <c r="N133" s="62">
        <v>309.41000000000003</v>
      </c>
      <c r="O133" s="20" t="s">
        <v>86</v>
      </c>
      <c r="P133" s="60"/>
      <c r="Q133" s="60"/>
    </row>
    <row r="134" spans="1:17" s="21" customFormat="1" ht="14.25" customHeight="1" x14ac:dyDescent="0.25">
      <c r="A134" s="109">
        <v>63</v>
      </c>
      <c r="B134" s="53">
        <v>474</v>
      </c>
      <c r="C134" s="20"/>
      <c r="D134" s="20" t="s">
        <v>344</v>
      </c>
      <c r="E134" s="20" t="s">
        <v>345</v>
      </c>
      <c r="F134" s="68">
        <v>29.87</v>
      </c>
      <c r="G134" s="141">
        <v>1857.09</v>
      </c>
      <c r="H134" s="20"/>
      <c r="I134" s="20"/>
      <c r="J134" s="20"/>
      <c r="K134" s="20"/>
      <c r="L134" s="20"/>
      <c r="M134" s="20">
        <v>29.87</v>
      </c>
      <c r="N134" s="62">
        <v>29.87</v>
      </c>
      <c r="O134" s="20" t="s">
        <v>86</v>
      </c>
      <c r="P134" s="60"/>
      <c r="Q134" s="60"/>
    </row>
    <row r="135" spans="1:17" s="21" customFormat="1" ht="14.25" customHeight="1" x14ac:dyDescent="0.25">
      <c r="A135" s="109">
        <v>64</v>
      </c>
      <c r="B135" s="53">
        <v>475</v>
      </c>
      <c r="C135" s="20"/>
      <c r="D135" s="20" t="s">
        <v>346</v>
      </c>
      <c r="E135" s="20" t="s">
        <v>347</v>
      </c>
      <c r="F135" s="68">
        <v>24.59</v>
      </c>
      <c r="G135" s="141">
        <v>370.87</v>
      </c>
      <c r="H135" s="20"/>
      <c r="I135" s="20"/>
      <c r="J135" s="20"/>
      <c r="K135" s="20"/>
      <c r="L135" s="20"/>
      <c r="M135" s="20">
        <v>24.59</v>
      </c>
      <c r="N135" s="62">
        <v>24.59</v>
      </c>
      <c r="O135" s="20" t="s">
        <v>86</v>
      </c>
      <c r="P135" s="60"/>
      <c r="Q135" s="60"/>
    </row>
    <row r="136" spans="1:17" s="21" customFormat="1" ht="14.25" customHeight="1" x14ac:dyDescent="0.25">
      <c r="A136" s="109">
        <v>65</v>
      </c>
      <c r="B136" s="53">
        <v>476</v>
      </c>
      <c r="C136" s="20"/>
      <c r="D136" s="20" t="s">
        <v>348</v>
      </c>
      <c r="E136" s="20" t="s">
        <v>349</v>
      </c>
      <c r="F136" s="68">
        <v>20</v>
      </c>
      <c r="G136" s="141">
        <v>50</v>
      </c>
      <c r="H136" s="20"/>
      <c r="I136" s="20"/>
      <c r="J136" s="20"/>
      <c r="K136" s="20"/>
      <c r="L136" s="20"/>
      <c r="M136" s="20">
        <v>20</v>
      </c>
      <c r="N136" s="62">
        <v>20</v>
      </c>
      <c r="O136" s="20" t="s">
        <v>86</v>
      </c>
      <c r="P136" s="60"/>
      <c r="Q136" s="60"/>
    </row>
    <row r="137" spans="1:17" s="21" customFormat="1" ht="14.25" customHeight="1" x14ac:dyDescent="0.25">
      <c r="A137" s="109">
        <v>66</v>
      </c>
      <c r="B137" s="53">
        <v>477</v>
      </c>
      <c r="C137" s="20"/>
      <c r="D137" s="20" t="s">
        <v>350</v>
      </c>
      <c r="E137" s="20"/>
      <c r="F137" s="68">
        <v>56.03</v>
      </c>
      <c r="G137" s="62">
        <v>1850.68</v>
      </c>
      <c r="H137" s="20"/>
      <c r="I137" s="20"/>
      <c r="J137" s="20"/>
      <c r="K137" s="20"/>
      <c r="L137" s="20"/>
      <c r="M137" s="62">
        <v>56.03</v>
      </c>
      <c r="N137" s="62">
        <v>56.03</v>
      </c>
      <c r="O137" s="20" t="s">
        <v>86</v>
      </c>
      <c r="P137" s="60"/>
      <c r="Q137" s="60"/>
    </row>
    <row r="138" spans="1:17" s="21" customFormat="1" ht="14.25" customHeight="1" x14ac:dyDescent="0.25">
      <c r="A138" s="109">
        <v>67</v>
      </c>
      <c r="B138" s="53">
        <v>478</v>
      </c>
      <c r="C138" s="20"/>
      <c r="D138" s="20" t="s">
        <v>351</v>
      </c>
      <c r="E138" s="20"/>
      <c r="F138" s="68">
        <v>189</v>
      </c>
      <c r="G138" s="62">
        <v>50</v>
      </c>
      <c r="H138" s="20"/>
      <c r="I138" s="20"/>
      <c r="J138" s="20"/>
      <c r="K138" s="20"/>
      <c r="L138" s="20"/>
      <c r="M138" s="62">
        <v>189</v>
      </c>
      <c r="N138" s="62">
        <v>189</v>
      </c>
      <c r="O138" s="20" t="s">
        <v>86</v>
      </c>
      <c r="P138" s="60"/>
      <c r="Q138" s="60"/>
    </row>
    <row r="139" spans="1:17" s="21" customFormat="1" ht="14.25" customHeight="1" x14ac:dyDescent="0.25">
      <c r="A139" s="109">
        <v>68</v>
      </c>
      <c r="B139" s="53">
        <v>479</v>
      </c>
      <c r="C139" s="20"/>
      <c r="D139" s="20" t="s">
        <v>352</v>
      </c>
      <c r="E139" s="20"/>
      <c r="F139" s="68">
        <v>60</v>
      </c>
      <c r="G139" s="62">
        <v>10</v>
      </c>
      <c r="H139" s="20"/>
      <c r="I139" s="20"/>
      <c r="J139" s="20"/>
      <c r="K139" s="20"/>
      <c r="L139" s="20"/>
      <c r="M139" s="62">
        <v>60</v>
      </c>
      <c r="N139" s="62">
        <v>60</v>
      </c>
      <c r="O139" s="20" t="s">
        <v>86</v>
      </c>
      <c r="P139" s="60"/>
      <c r="Q139" s="60"/>
    </row>
    <row r="140" spans="1:17" s="21" customFormat="1" ht="14.25" customHeight="1" x14ac:dyDescent="0.25">
      <c r="A140" s="109">
        <v>57</v>
      </c>
      <c r="B140" s="53">
        <v>480</v>
      </c>
      <c r="C140" s="20"/>
      <c r="D140" s="20" t="s">
        <v>353</v>
      </c>
      <c r="E140" s="20"/>
      <c r="F140" s="68">
        <v>54.83</v>
      </c>
      <c r="G140" s="62">
        <v>1850.67</v>
      </c>
      <c r="H140" s="20"/>
      <c r="I140" s="20"/>
      <c r="J140" s="20"/>
      <c r="K140" s="20"/>
      <c r="L140" s="20"/>
      <c r="M140" s="62">
        <v>54.83</v>
      </c>
      <c r="N140" s="62">
        <v>54.83</v>
      </c>
      <c r="O140" s="20" t="s">
        <v>86</v>
      </c>
      <c r="P140" s="60"/>
      <c r="Q140" s="60"/>
    </row>
    <row r="141" spans="1:17" s="21" customFormat="1" ht="14.25" customHeight="1" x14ac:dyDescent="0.25">
      <c r="A141" s="109">
        <v>58</v>
      </c>
      <c r="B141" s="53">
        <v>481</v>
      </c>
      <c r="C141" s="20"/>
      <c r="D141" s="20" t="s">
        <v>354</v>
      </c>
      <c r="E141" s="20"/>
      <c r="F141" s="68">
        <v>189</v>
      </c>
      <c r="G141" s="62">
        <v>40</v>
      </c>
      <c r="H141" s="20"/>
      <c r="I141" s="20"/>
      <c r="J141" s="20"/>
      <c r="K141" s="20"/>
      <c r="L141" s="20"/>
      <c r="M141" s="62">
        <v>189</v>
      </c>
      <c r="N141" s="62">
        <v>189</v>
      </c>
      <c r="O141" s="20" t="s">
        <v>86</v>
      </c>
      <c r="P141" s="60"/>
      <c r="Q141" s="60"/>
    </row>
    <row r="142" spans="1:17" s="21" customFormat="1" ht="14.25" customHeight="1" x14ac:dyDescent="0.25">
      <c r="A142" s="109">
        <v>59</v>
      </c>
      <c r="B142" s="53">
        <v>482</v>
      </c>
      <c r="C142" s="20"/>
      <c r="D142" s="20" t="s">
        <v>355</v>
      </c>
      <c r="E142" s="20"/>
      <c r="F142" s="68">
        <v>60</v>
      </c>
      <c r="G142" s="62">
        <v>10</v>
      </c>
      <c r="H142" s="20"/>
      <c r="I142" s="20"/>
      <c r="J142" s="20"/>
      <c r="K142" s="20"/>
      <c r="L142" s="20"/>
      <c r="M142" s="62">
        <v>60</v>
      </c>
      <c r="N142" s="62">
        <v>60</v>
      </c>
      <c r="O142" s="20" t="s">
        <v>86</v>
      </c>
      <c r="P142" s="60"/>
      <c r="Q142" s="60"/>
    </row>
    <row r="143" spans="1:17" s="21" customFormat="1" ht="14.25" customHeight="1" x14ac:dyDescent="0.25">
      <c r="A143" s="109">
        <v>60</v>
      </c>
      <c r="B143" s="53">
        <v>483</v>
      </c>
      <c r="C143" s="20"/>
      <c r="D143" s="20" t="s">
        <v>356</v>
      </c>
      <c r="E143" s="20"/>
      <c r="F143" s="68">
        <v>39.549999999999997</v>
      </c>
      <c r="G143" s="62">
        <v>1850.67</v>
      </c>
      <c r="H143" s="20"/>
      <c r="I143" s="20"/>
      <c r="J143" s="20"/>
      <c r="K143" s="20"/>
      <c r="L143" s="20"/>
      <c r="M143" s="62">
        <v>39.549999999999997</v>
      </c>
      <c r="N143" s="62">
        <v>39.549999999999997</v>
      </c>
      <c r="O143" s="20" t="s">
        <v>86</v>
      </c>
      <c r="P143" s="60"/>
      <c r="Q143" s="60"/>
    </row>
    <row r="144" spans="1:17" s="21" customFormat="1" ht="14.25" customHeight="1" x14ac:dyDescent="0.25">
      <c r="A144" s="109">
        <v>61</v>
      </c>
      <c r="B144" s="53">
        <v>484</v>
      </c>
      <c r="C144" s="20"/>
      <c r="D144" s="20" t="s">
        <v>357</v>
      </c>
      <c r="E144" s="20"/>
      <c r="F144" s="68">
        <v>189</v>
      </c>
      <c r="G144" s="62">
        <v>40</v>
      </c>
      <c r="H144" s="20"/>
      <c r="I144" s="20"/>
      <c r="J144" s="20"/>
      <c r="K144" s="20"/>
      <c r="L144" s="20"/>
      <c r="M144" s="62">
        <v>189</v>
      </c>
      <c r="N144" s="62">
        <v>189</v>
      </c>
      <c r="O144" s="20" t="s">
        <v>86</v>
      </c>
      <c r="P144" s="60"/>
      <c r="Q144" s="60"/>
    </row>
    <row r="145" spans="1:18" s="21" customFormat="1" ht="14.25" customHeight="1" x14ac:dyDescent="0.25">
      <c r="A145" s="109">
        <v>62</v>
      </c>
      <c r="B145" s="53">
        <v>485</v>
      </c>
      <c r="C145" s="20"/>
      <c r="D145" s="20" t="s">
        <v>358</v>
      </c>
      <c r="E145" s="20"/>
      <c r="F145" s="68">
        <v>60</v>
      </c>
      <c r="G145" s="62">
        <v>10</v>
      </c>
      <c r="H145" s="20"/>
      <c r="I145" s="20"/>
      <c r="J145" s="20"/>
      <c r="K145" s="20"/>
      <c r="L145" s="20"/>
      <c r="M145" s="62">
        <v>60</v>
      </c>
      <c r="N145" s="62">
        <v>60</v>
      </c>
      <c r="O145" s="20" t="s">
        <v>86</v>
      </c>
      <c r="P145" s="60"/>
      <c r="Q145" s="60"/>
    </row>
    <row r="146" spans="1:18" s="21" customFormat="1" ht="14.25" customHeight="1" x14ac:dyDescent="0.25">
      <c r="A146" s="109">
        <v>63</v>
      </c>
      <c r="B146" s="53">
        <v>486</v>
      </c>
      <c r="C146" s="20"/>
      <c r="D146" s="20" t="s">
        <v>359</v>
      </c>
      <c r="E146" s="20"/>
      <c r="F146" s="68">
        <v>71.73</v>
      </c>
      <c r="G146" s="62">
        <v>1850.67</v>
      </c>
      <c r="H146" s="20"/>
      <c r="I146" s="20"/>
      <c r="J146" s="20"/>
      <c r="K146" s="20"/>
      <c r="L146" s="20"/>
      <c r="M146" s="62">
        <v>71.73</v>
      </c>
      <c r="N146" s="62">
        <v>71.73</v>
      </c>
      <c r="O146" s="20" t="s">
        <v>86</v>
      </c>
      <c r="P146" s="60"/>
      <c r="Q146" s="60"/>
    </row>
    <row r="147" spans="1:18" s="21" customFormat="1" ht="14.25" customHeight="1" x14ac:dyDescent="0.25">
      <c r="A147" s="109">
        <v>64</v>
      </c>
      <c r="B147" s="53">
        <v>487</v>
      </c>
      <c r="C147" s="20"/>
      <c r="D147" s="20" t="s">
        <v>360</v>
      </c>
      <c r="E147" s="20"/>
      <c r="F147" s="68">
        <v>189</v>
      </c>
      <c r="G147" s="62">
        <v>30</v>
      </c>
      <c r="H147" s="20"/>
      <c r="I147" s="20"/>
      <c r="J147" s="20"/>
      <c r="K147" s="20"/>
      <c r="L147" s="20"/>
      <c r="M147" s="62">
        <v>189</v>
      </c>
      <c r="N147" s="62">
        <v>189</v>
      </c>
      <c r="O147" s="20" t="s">
        <v>86</v>
      </c>
      <c r="P147" s="60"/>
      <c r="Q147" s="60"/>
    </row>
    <row r="148" spans="1:18" s="21" customFormat="1" ht="14.25" customHeight="1" x14ac:dyDescent="0.25">
      <c r="A148" s="109">
        <v>65</v>
      </c>
      <c r="B148" s="53">
        <v>488</v>
      </c>
      <c r="C148" s="20"/>
      <c r="D148" s="20" t="s">
        <v>361</v>
      </c>
      <c r="E148" s="20"/>
      <c r="F148" s="68">
        <v>60</v>
      </c>
      <c r="G148" s="62">
        <v>10</v>
      </c>
      <c r="H148" s="20"/>
      <c r="I148" s="20"/>
      <c r="J148" s="20"/>
      <c r="K148" s="20"/>
      <c r="L148" s="20"/>
      <c r="M148" s="62">
        <v>60</v>
      </c>
      <c r="N148" s="62">
        <v>60</v>
      </c>
      <c r="O148" s="20" t="s">
        <v>86</v>
      </c>
      <c r="P148" s="60"/>
      <c r="Q148" s="60"/>
    </row>
    <row r="149" spans="1:18" s="21" customFormat="1" ht="14.25" customHeight="1" x14ac:dyDescent="0.25">
      <c r="A149" s="109">
        <v>57</v>
      </c>
      <c r="B149" s="53">
        <v>489</v>
      </c>
      <c r="C149" s="20"/>
      <c r="D149" s="20" t="s">
        <v>362</v>
      </c>
      <c r="E149" s="20"/>
      <c r="F149" s="68">
        <v>39.58</v>
      </c>
      <c r="G149" s="62">
        <v>1850.67</v>
      </c>
      <c r="H149" s="20"/>
      <c r="I149" s="20"/>
      <c r="J149" s="20"/>
      <c r="K149" s="20"/>
      <c r="L149" s="20"/>
      <c r="M149" s="62">
        <v>39.58</v>
      </c>
      <c r="N149" s="62">
        <v>39.58</v>
      </c>
      <c r="O149" s="20" t="s">
        <v>86</v>
      </c>
      <c r="P149" s="60"/>
      <c r="Q149" s="60"/>
    </row>
    <row r="150" spans="1:18" s="21" customFormat="1" ht="14.25" customHeight="1" x14ac:dyDescent="0.25">
      <c r="A150" s="109">
        <v>58</v>
      </c>
      <c r="B150" s="53">
        <v>490</v>
      </c>
      <c r="C150" s="20"/>
      <c r="D150" s="20" t="s">
        <v>363</v>
      </c>
      <c r="E150" s="20"/>
      <c r="F150" s="68">
        <v>189</v>
      </c>
      <c r="G150" s="62">
        <v>40</v>
      </c>
      <c r="H150" s="20"/>
      <c r="I150" s="20"/>
      <c r="J150" s="20"/>
      <c r="K150" s="20"/>
      <c r="L150" s="20"/>
      <c r="M150" s="62">
        <v>189</v>
      </c>
      <c r="N150" s="62">
        <v>189</v>
      </c>
      <c r="O150" s="20" t="s">
        <v>86</v>
      </c>
      <c r="P150" s="60"/>
      <c r="Q150" s="60"/>
    </row>
    <row r="151" spans="1:18" s="21" customFormat="1" ht="14.25" customHeight="1" x14ac:dyDescent="0.25">
      <c r="A151" s="109">
        <v>59</v>
      </c>
      <c r="B151" s="53">
        <v>491</v>
      </c>
      <c r="C151" s="20"/>
      <c r="D151" s="20" t="s">
        <v>364</v>
      </c>
      <c r="E151" s="20"/>
      <c r="F151" s="68">
        <v>60</v>
      </c>
      <c r="G151" s="62">
        <v>10</v>
      </c>
      <c r="H151" s="20"/>
      <c r="I151" s="20"/>
      <c r="J151" s="20"/>
      <c r="K151" s="20"/>
      <c r="L151" s="20"/>
      <c r="M151" s="62">
        <v>60</v>
      </c>
      <c r="N151" s="62">
        <v>60</v>
      </c>
      <c r="O151" s="20" t="s">
        <v>86</v>
      </c>
      <c r="P151" s="60"/>
      <c r="Q151" s="60"/>
    </row>
    <row r="152" spans="1:18" s="21" customFormat="1" ht="14.25" customHeight="1" x14ac:dyDescent="0.25">
      <c r="A152" s="109">
        <v>60</v>
      </c>
      <c r="B152" s="53">
        <v>492</v>
      </c>
      <c r="C152" s="20"/>
      <c r="D152" s="20" t="s">
        <v>365</v>
      </c>
      <c r="E152" s="20"/>
      <c r="F152" s="68">
        <v>970</v>
      </c>
      <c r="G152" s="62">
        <v>1043</v>
      </c>
      <c r="H152" s="20"/>
      <c r="I152" s="20"/>
      <c r="J152" s="20"/>
      <c r="K152" s="20"/>
      <c r="L152" s="20"/>
      <c r="M152" s="62">
        <f>970/2.5</f>
        <v>388</v>
      </c>
      <c r="N152" s="62">
        <f>970/2.5</f>
        <v>388</v>
      </c>
      <c r="O152" s="20" t="s">
        <v>86</v>
      </c>
      <c r="P152" s="60"/>
      <c r="Q152" s="60"/>
    </row>
    <row r="153" spans="1:18" s="21" customFormat="1" ht="14.25" customHeight="1" x14ac:dyDescent="0.25">
      <c r="A153" s="109">
        <v>61</v>
      </c>
      <c r="B153" s="53">
        <v>493</v>
      </c>
      <c r="C153" s="20"/>
      <c r="D153" s="20" t="s">
        <v>366</v>
      </c>
      <c r="E153" s="20"/>
      <c r="F153" s="68">
        <v>538.92999999999995</v>
      </c>
      <c r="G153" s="62">
        <v>130107.45</v>
      </c>
      <c r="H153" s="20"/>
      <c r="I153" s="20"/>
      <c r="J153" s="20"/>
      <c r="K153" s="20"/>
      <c r="L153" s="20"/>
      <c r="M153" s="62">
        <v>538.92999999999995</v>
      </c>
      <c r="N153" s="62">
        <v>538.92999999999995</v>
      </c>
      <c r="O153" s="20" t="s">
        <v>86</v>
      </c>
      <c r="P153" s="60"/>
      <c r="Q153" s="60"/>
    </row>
    <row r="154" spans="1:18" s="144" customFormat="1" ht="15.75" customHeight="1" x14ac:dyDescent="0.25">
      <c r="A154" s="109">
        <v>62</v>
      </c>
      <c r="B154" s="109">
        <v>1919</v>
      </c>
      <c r="C154" s="142" t="s">
        <v>367</v>
      </c>
      <c r="D154" s="143" t="s">
        <v>368</v>
      </c>
      <c r="E154" s="143" t="s">
        <v>369</v>
      </c>
      <c r="F154" s="61">
        <v>706.49</v>
      </c>
      <c r="G154" s="143">
        <v>15740.56</v>
      </c>
      <c r="H154" s="126"/>
      <c r="I154" s="126"/>
      <c r="J154" s="126"/>
      <c r="K154" s="126"/>
      <c r="L154" s="143">
        <v>0</v>
      </c>
      <c r="M154" s="143">
        <v>706.49</v>
      </c>
      <c r="N154" s="61">
        <v>706.49</v>
      </c>
      <c r="O154" s="143" t="s">
        <v>322</v>
      </c>
      <c r="P154" s="18">
        <v>7202.18</v>
      </c>
      <c r="Q154" s="19">
        <v>16</v>
      </c>
      <c r="R154" s="20"/>
    </row>
    <row r="155" spans="1:18" s="21" customFormat="1" ht="14.25" customHeight="1" x14ac:dyDescent="0.25">
      <c r="A155" s="109">
        <v>63</v>
      </c>
      <c r="B155" s="53">
        <v>10</v>
      </c>
      <c r="C155" s="70" t="s">
        <v>370</v>
      </c>
      <c r="D155" s="20" t="s">
        <v>371</v>
      </c>
      <c r="E155" s="20" t="s">
        <v>372</v>
      </c>
      <c r="F155" s="68">
        <v>50.09</v>
      </c>
      <c r="G155" s="69">
        <v>1879.7</v>
      </c>
      <c r="H155" s="70">
        <v>0</v>
      </c>
      <c r="I155" s="20"/>
      <c r="J155" s="20"/>
      <c r="K155" s="20"/>
      <c r="L155" s="20"/>
      <c r="M155" s="20">
        <v>50.09</v>
      </c>
      <c r="N155" s="20">
        <v>50.09</v>
      </c>
      <c r="O155" s="20"/>
      <c r="P155" s="103" t="s">
        <v>328</v>
      </c>
      <c r="Q155" s="60" t="s">
        <v>373</v>
      </c>
    </row>
    <row r="156" spans="1:18" s="21" customFormat="1" ht="14.25" customHeight="1" x14ac:dyDescent="0.25">
      <c r="A156" s="109">
        <v>64</v>
      </c>
      <c r="B156" s="53">
        <v>32</v>
      </c>
      <c r="C156" s="70" t="s">
        <v>325</v>
      </c>
      <c r="D156" s="20" t="s">
        <v>374</v>
      </c>
      <c r="E156" s="20"/>
      <c r="F156" s="68">
        <v>55.95</v>
      </c>
      <c r="G156" s="69">
        <v>150.88999999999999</v>
      </c>
      <c r="H156" s="70">
        <v>73.02</v>
      </c>
      <c r="I156" s="20"/>
      <c r="J156" s="20"/>
      <c r="K156" s="20"/>
      <c r="L156" s="20"/>
      <c r="M156" s="20">
        <v>55.95</v>
      </c>
      <c r="N156" s="20">
        <v>55.95</v>
      </c>
      <c r="O156" s="20" t="s">
        <v>375</v>
      </c>
      <c r="P156" s="103" t="s">
        <v>72</v>
      </c>
      <c r="Q156" s="60" t="s">
        <v>376</v>
      </c>
    </row>
    <row r="157" spans="1:18" s="21" customFormat="1" ht="14.25" customHeight="1" x14ac:dyDescent="0.25">
      <c r="A157" s="109">
        <v>65</v>
      </c>
      <c r="B157" s="53">
        <v>44</v>
      </c>
      <c r="C157" s="70" t="s">
        <v>377</v>
      </c>
      <c r="D157" s="20" t="s">
        <v>378</v>
      </c>
      <c r="E157" s="20"/>
      <c r="F157" s="68">
        <v>53.5</v>
      </c>
      <c r="G157" s="69">
        <v>10688.14</v>
      </c>
      <c r="H157" s="70">
        <v>6032.92</v>
      </c>
      <c r="I157" s="20"/>
      <c r="J157" s="20"/>
      <c r="K157" s="20"/>
      <c r="L157" s="20"/>
      <c r="M157" s="20">
        <v>53.5</v>
      </c>
      <c r="N157" s="21">
        <v>53.5</v>
      </c>
      <c r="O157" s="20" t="s">
        <v>375</v>
      </c>
      <c r="P157" s="103"/>
      <c r="Q157" s="60">
        <v>102402</v>
      </c>
    </row>
    <row r="158" spans="1:18" s="21" customFormat="1" ht="14.25" customHeight="1" x14ac:dyDescent="0.25">
      <c r="A158" s="109">
        <v>57</v>
      </c>
      <c r="B158" s="53">
        <v>46</v>
      </c>
      <c r="C158" s="70" t="s">
        <v>379</v>
      </c>
      <c r="D158" s="20" t="s">
        <v>380</v>
      </c>
      <c r="E158" s="20"/>
      <c r="F158" s="68">
        <v>52.41</v>
      </c>
      <c r="G158" s="69">
        <v>1446.94</v>
      </c>
      <c r="H158" s="70">
        <v>882.06</v>
      </c>
      <c r="I158" s="20"/>
      <c r="J158" s="20"/>
      <c r="K158" s="20"/>
      <c r="L158" s="20"/>
      <c r="M158" s="20">
        <v>52.41</v>
      </c>
      <c r="N158" s="20">
        <v>52.41</v>
      </c>
      <c r="O158" s="20" t="s">
        <v>375</v>
      </c>
      <c r="P158" s="103" t="s">
        <v>145</v>
      </c>
      <c r="Q158" s="60">
        <v>101216</v>
      </c>
    </row>
    <row r="159" spans="1:18" s="21" customFormat="1" ht="14.25" customHeight="1" x14ac:dyDescent="0.25">
      <c r="A159" s="109">
        <v>58</v>
      </c>
      <c r="B159" s="53">
        <v>49</v>
      </c>
      <c r="C159" s="70" t="s">
        <v>325</v>
      </c>
      <c r="D159" s="20" t="s">
        <v>381</v>
      </c>
      <c r="E159" s="20"/>
      <c r="F159" s="68">
        <v>36.72</v>
      </c>
      <c r="G159" s="69">
        <v>884.21</v>
      </c>
      <c r="H159" s="70">
        <v>596.72</v>
      </c>
      <c r="I159" s="20"/>
      <c r="J159" s="20"/>
      <c r="K159" s="20"/>
      <c r="L159" s="20"/>
      <c r="M159" s="20">
        <v>36.72</v>
      </c>
      <c r="N159" s="20">
        <v>36.72</v>
      </c>
      <c r="O159" s="20" t="s">
        <v>382</v>
      </c>
      <c r="P159" s="103"/>
      <c r="Q159" s="60" t="s">
        <v>383</v>
      </c>
    </row>
    <row r="160" spans="1:18" s="21" customFormat="1" ht="14.25" customHeight="1" x14ac:dyDescent="0.25">
      <c r="A160" s="109">
        <v>59</v>
      </c>
      <c r="B160" s="53">
        <v>54</v>
      </c>
      <c r="C160" s="70" t="s">
        <v>384</v>
      </c>
      <c r="D160" s="20" t="s">
        <v>385</v>
      </c>
      <c r="E160" s="20"/>
      <c r="F160" s="68">
        <v>16.93</v>
      </c>
      <c r="G160" s="69">
        <v>64.97</v>
      </c>
      <c r="H160" s="70">
        <v>24.97</v>
      </c>
      <c r="I160" s="20"/>
      <c r="J160" s="20"/>
      <c r="K160" s="20"/>
      <c r="L160" s="20"/>
      <c r="M160" s="20">
        <v>16.93</v>
      </c>
      <c r="N160" s="20">
        <v>16.93</v>
      </c>
      <c r="O160" s="20" t="s">
        <v>375</v>
      </c>
      <c r="P160" s="103"/>
      <c r="Q160" s="60" t="s">
        <v>386</v>
      </c>
    </row>
    <row r="161" spans="1:17" s="21" customFormat="1" ht="14.25" customHeight="1" x14ac:dyDescent="0.25">
      <c r="A161" s="109">
        <v>60</v>
      </c>
      <c r="B161" s="53">
        <v>55</v>
      </c>
      <c r="C161" s="70" t="s">
        <v>384</v>
      </c>
      <c r="D161" s="20" t="s">
        <v>387</v>
      </c>
      <c r="E161" s="20"/>
      <c r="F161" s="68">
        <v>16.93</v>
      </c>
      <c r="G161" s="69">
        <v>64.97</v>
      </c>
      <c r="H161" s="70">
        <v>24.97</v>
      </c>
      <c r="I161" s="20"/>
      <c r="J161" s="20"/>
      <c r="K161" s="20"/>
      <c r="L161" s="20"/>
      <c r="M161" s="20">
        <v>16.93</v>
      </c>
      <c r="N161" s="20">
        <v>16.93</v>
      </c>
      <c r="O161" s="20" t="s">
        <v>375</v>
      </c>
      <c r="P161" s="103"/>
      <c r="Q161" s="60" t="s">
        <v>388</v>
      </c>
    </row>
    <row r="162" spans="1:17" s="21" customFormat="1" ht="14.25" customHeight="1" x14ac:dyDescent="0.25">
      <c r="A162" s="109">
        <v>61</v>
      </c>
      <c r="B162" s="53">
        <v>56</v>
      </c>
      <c r="C162" s="70" t="s">
        <v>325</v>
      </c>
      <c r="D162" s="20" t="s">
        <v>389</v>
      </c>
      <c r="E162" s="20"/>
      <c r="F162" s="68">
        <v>26.6</v>
      </c>
      <c r="G162" s="69">
        <v>102.07</v>
      </c>
      <c r="H162" s="70">
        <v>39.07</v>
      </c>
      <c r="I162" s="20"/>
      <c r="J162" s="20"/>
      <c r="K162" s="20"/>
      <c r="L162" s="20"/>
      <c r="M162" s="20">
        <v>26.6</v>
      </c>
      <c r="N162" s="20">
        <v>26.6</v>
      </c>
      <c r="O162" s="20" t="s">
        <v>375</v>
      </c>
      <c r="P162" s="103"/>
      <c r="Q162" s="60" t="s">
        <v>390</v>
      </c>
    </row>
    <row r="163" spans="1:17" s="21" customFormat="1" ht="14.25" customHeight="1" x14ac:dyDescent="0.25">
      <c r="A163" s="109">
        <v>62</v>
      </c>
      <c r="B163" s="53">
        <v>57</v>
      </c>
      <c r="C163" s="70" t="s">
        <v>384</v>
      </c>
      <c r="D163" s="20" t="s">
        <v>391</v>
      </c>
      <c r="E163" s="20"/>
      <c r="F163" s="68">
        <v>25.92</v>
      </c>
      <c r="G163" s="69">
        <v>99.46</v>
      </c>
      <c r="H163" s="70">
        <v>38.04</v>
      </c>
      <c r="I163" s="20"/>
      <c r="J163" s="20"/>
      <c r="K163" s="20"/>
      <c r="L163" s="20"/>
      <c r="M163" s="20">
        <v>25.92</v>
      </c>
      <c r="N163" s="20">
        <v>25.92</v>
      </c>
      <c r="O163" s="20" t="s">
        <v>375</v>
      </c>
      <c r="P163" s="103"/>
      <c r="Q163" s="60" t="s">
        <v>392</v>
      </c>
    </row>
    <row r="164" spans="1:17" s="21" customFormat="1" ht="14.25" customHeight="1" x14ac:dyDescent="0.25">
      <c r="A164" s="109">
        <v>63</v>
      </c>
      <c r="B164" s="53">
        <v>58</v>
      </c>
      <c r="C164" s="70" t="s">
        <v>384</v>
      </c>
      <c r="D164" s="20" t="s">
        <v>393</v>
      </c>
      <c r="E164" s="20"/>
      <c r="F164" s="68">
        <v>26.82</v>
      </c>
      <c r="G164" s="69">
        <v>102.92</v>
      </c>
      <c r="H164" s="70">
        <v>39.24</v>
      </c>
      <c r="I164" s="20"/>
      <c r="J164" s="20"/>
      <c r="K164" s="20"/>
      <c r="L164" s="20"/>
      <c r="M164" s="20">
        <v>26.82</v>
      </c>
      <c r="N164" s="20">
        <v>26.82</v>
      </c>
      <c r="O164" s="20" t="s">
        <v>375</v>
      </c>
      <c r="P164" s="103"/>
      <c r="Q164" s="60" t="s">
        <v>394</v>
      </c>
    </row>
    <row r="165" spans="1:17" s="21" customFormat="1" ht="14.25" customHeight="1" x14ac:dyDescent="0.25">
      <c r="A165" s="109">
        <v>64</v>
      </c>
      <c r="B165" s="53">
        <v>59</v>
      </c>
      <c r="C165" s="70" t="s">
        <v>384</v>
      </c>
      <c r="D165" s="20" t="s">
        <v>395</v>
      </c>
      <c r="E165" s="20"/>
      <c r="F165" s="68">
        <v>25.23</v>
      </c>
      <c r="G165" s="69">
        <v>96.82</v>
      </c>
      <c r="H165" s="70">
        <v>36.96</v>
      </c>
      <c r="I165" s="20"/>
      <c r="J165" s="20"/>
      <c r="K165" s="20"/>
      <c r="L165" s="20"/>
      <c r="M165" s="20">
        <v>25.23</v>
      </c>
      <c r="N165" s="20">
        <v>25.23</v>
      </c>
      <c r="O165" s="20" t="s">
        <v>375</v>
      </c>
      <c r="P165" s="103"/>
      <c r="Q165" s="60" t="s">
        <v>396</v>
      </c>
    </row>
    <row r="166" spans="1:17" s="21" customFormat="1" ht="14.25" customHeight="1" x14ac:dyDescent="0.25">
      <c r="A166" s="109">
        <v>65</v>
      </c>
      <c r="B166" s="53">
        <v>60</v>
      </c>
      <c r="C166" s="70" t="s">
        <v>384</v>
      </c>
      <c r="D166" s="20" t="s">
        <v>397</v>
      </c>
      <c r="E166" s="20"/>
      <c r="F166" s="68">
        <v>20.82</v>
      </c>
      <c r="G166" s="69">
        <v>79.89</v>
      </c>
      <c r="H166" s="70">
        <v>30.61</v>
      </c>
      <c r="I166" s="20"/>
      <c r="J166" s="20"/>
      <c r="K166" s="20"/>
      <c r="L166" s="20"/>
      <c r="M166" s="20">
        <v>20.82</v>
      </c>
      <c r="N166" s="20">
        <v>20.82</v>
      </c>
      <c r="O166" s="20" t="s">
        <v>375</v>
      </c>
      <c r="P166" s="103"/>
      <c r="Q166" s="60" t="s">
        <v>398</v>
      </c>
    </row>
    <row r="167" spans="1:17" s="21" customFormat="1" ht="14.25" customHeight="1" x14ac:dyDescent="0.25">
      <c r="A167" s="109">
        <v>57</v>
      </c>
      <c r="B167" s="53">
        <v>61</v>
      </c>
      <c r="C167" s="70" t="s">
        <v>290</v>
      </c>
      <c r="D167" s="20" t="s">
        <v>399</v>
      </c>
      <c r="E167" s="20"/>
      <c r="F167" s="68" t="s">
        <v>400</v>
      </c>
      <c r="G167" s="69">
        <v>1062</v>
      </c>
      <c r="H167" s="70">
        <v>290.88</v>
      </c>
      <c r="I167" s="20"/>
      <c r="J167" s="20"/>
      <c r="K167" s="20"/>
      <c r="L167" s="20"/>
      <c r="M167" s="68" t="s">
        <v>400</v>
      </c>
      <c r="N167" s="68" t="s">
        <v>400</v>
      </c>
      <c r="O167" s="20" t="s">
        <v>382</v>
      </c>
      <c r="P167" s="103" t="s">
        <v>105</v>
      </c>
      <c r="Q167" s="60" t="s">
        <v>401</v>
      </c>
    </row>
    <row r="168" spans="1:17" s="21" customFormat="1" ht="14.25" customHeight="1" x14ac:dyDescent="0.25">
      <c r="A168" s="109">
        <v>58</v>
      </c>
      <c r="B168" s="53">
        <v>62</v>
      </c>
      <c r="C168" s="70" t="s">
        <v>262</v>
      </c>
      <c r="D168" s="20" t="s">
        <v>399</v>
      </c>
      <c r="E168" s="20"/>
      <c r="F168" s="68" t="s">
        <v>402</v>
      </c>
      <c r="G168" s="69">
        <v>152</v>
      </c>
      <c r="H168" s="70">
        <v>41.61</v>
      </c>
      <c r="I168" s="20"/>
      <c r="J168" s="20"/>
      <c r="K168" s="20"/>
      <c r="L168" s="20"/>
      <c r="M168" s="68" t="s">
        <v>402</v>
      </c>
      <c r="N168" s="68" t="s">
        <v>402</v>
      </c>
      <c r="O168" s="20" t="s">
        <v>382</v>
      </c>
      <c r="P168" s="103" t="s">
        <v>105</v>
      </c>
      <c r="Q168" s="60" t="s">
        <v>403</v>
      </c>
    </row>
    <row r="169" spans="1:17" s="21" customFormat="1" ht="14.25" customHeight="1" x14ac:dyDescent="0.25">
      <c r="A169" s="109">
        <v>59</v>
      </c>
      <c r="B169" s="53">
        <v>65</v>
      </c>
      <c r="C169" s="128" t="s">
        <v>404</v>
      </c>
      <c r="D169" s="129" t="s">
        <v>405</v>
      </c>
      <c r="E169" s="129"/>
      <c r="F169" s="136">
        <v>55.27</v>
      </c>
      <c r="G169" s="127">
        <v>1246.28</v>
      </c>
      <c r="H169" s="128">
        <v>1246.28</v>
      </c>
      <c r="I169" s="129"/>
      <c r="J169" s="129"/>
      <c r="K169" s="129"/>
      <c r="L169" s="129"/>
      <c r="M169" s="129">
        <v>55.27</v>
      </c>
      <c r="N169" s="129">
        <v>55.27</v>
      </c>
      <c r="O169" s="129" t="s">
        <v>82</v>
      </c>
      <c r="P169" s="137" t="s">
        <v>54</v>
      </c>
      <c r="Q169" s="130" t="s">
        <v>406</v>
      </c>
    </row>
    <row r="170" spans="1:17" s="21" customFormat="1" ht="14.25" customHeight="1" x14ac:dyDescent="0.25">
      <c r="A170" s="109">
        <v>60</v>
      </c>
      <c r="B170" s="53">
        <v>66</v>
      </c>
      <c r="C170" s="70" t="s">
        <v>407</v>
      </c>
      <c r="D170" s="20" t="s">
        <v>408</v>
      </c>
      <c r="E170" s="20"/>
      <c r="F170" s="68">
        <v>35.57</v>
      </c>
      <c r="G170" s="69">
        <v>2</v>
      </c>
      <c r="H170" s="70">
        <v>2</v>
      </c>
      <c r="I170" s="20"/>
      <c r="J170" s="20"/>
      <c r="K170" s="20"/>
      <c r="L170" s="20"/>
      <c r="M170" s="20">
        <v>35.57</v>
      </c>
      <c r="N170" s="21">
        <v>35.75</v>
      </c>
      <c r="O170" s="20" t="s">
        <v>409</v>
      </c>
      <c r="P170" s="103" t="s">
        <v>54</v>
      </c>
      <c r="Q170" s="60" t="s">
        <v>410</v>
      </c>
    </row>
    <row r="171" spans="1:17" s="21" customFormat="1" ht="14.25" customHeight="1" x14ac:dyDescent="0.25">
      <c r="A171" s="109">
        <v>61</v>
      </c>
      <c r="B171" s="53">
        <v>67</v>
      </c>
      <c r="C171" s="70" t="s">
        <v>411</v>
      </c>
      <c r="D171" s="20" t="s">
        <v>412</v>
      </c>
      <c r="E171" s="20"/>
      <c r="F171" s="68">
        <v>44.21</v>
      </c>
      <c r="G171" s="69">
        <v>1000</v>
      </c>
      <c r="H171" s="70">
        <v>1</v>
      </c>
      <c r="I171" s="20"/>
      <c r="J171" s="20"/>
      <c r="K171" s="20"/>
      <c r="L171" s="20"/>
      <c r="M171" s="20">
        <v>44.21</v>
      </c>
      <c r="N171" s="20">
        <v>44.21</v>
      </c>
      <c r="O171" s="20" t="s">
        <v>382</v>
      </c>
      <c r="P171" s="103" t="s">
        <v>36</v>
      </c>
      <c r="Q171" s="60" t="s">
        <v>413</v>
      </c>
    </row>
    <row r="172" spans="1:17" s="21" customFormat="1" ht="14.25" customHeight="1" x14ac:dyDescent="0.25">
      <c r="A172" s="109">
        <v>62</v>
      </c>
      <c r="B172" s="53">
        <v>68</v>
      </c>
      <c r="C172" s="70" t="s">
        <v>414</v>
      </c>
      <c r="D172" s="20" t="s">
        <v>415</v>
      </c>
      <c r="E172" s="20"/>
      <c r="F172" s="68">
        <v>42.412799999999997</v>
      </c>
      <c r="G172" s="69">
        <v>280</v>
      </c>
      <c r="H172" s="70">
        <v>280</v>
      </c>
      <c r="I172" s="20"/>
      <c r="J172" s="20"/>
      <c r="K172" s="20"/>
      <c r="L172" s="20"/>
      <c r="M172" s="20">
        <v>42.41</v>
      </c>
      <c r="N172" s="20">
        <v>42.41</v>
      </c>
      <c r="O172" s="20" t="s">
        <v>43</v>
      </c>
      <c r="P172" s="103" t="s">
        <v>140</v>
      </c>
      <c r="Q172" s="60" t="s">
        <v>416</v>
      </c>
    </row>
    <row r="173" spans="1:17" s="21" customFormat="1" ht="14.25" customHeight="1" x14ac:dyDescent="0.25">
      <c r="A173" s="109">
        <v>63</v>
      </c>
      <c r="B173" s="53">
        <v>74</v>
      </c>
      <c r="C173" s="128" t="s">
        <v>417</v>
      </c>
      <c r="D173" s="129" t="s">
        <v>418</v>
      </c>
      <c r="E173" s="129"/>
      <c r="F173" s="145">
        <v>117.08</v>
      </c>
      <c r="G173" s="127">
        <v>218.66</v>
      </c>
      <c r="H173" s="128">
        <v>53.09</v>
      </c>
      <c r="I173" s="129"/>
      <c r="J173" s="129"/>
      <c r="K173" s="129"/>
      <c r="L173" s="129"/>
      <c r="M173" s="129">
        <v>117.08</v>
      </c>
      <c r="N173" s="129">
        <v>117.08</v>
      </c>
      <c r="O173" s="129" t="s">
        <v>98</v>
      </c>
      <c r="P173" s="137" t="s">
        <v>328</v>
      </c>
      <c r="Q173" s="130" t="s">
        <v>419</v>
      </c>
    </row>
    <row r="174" spans="1:17" s="21" customFormat="1" ht="14.25" customHeight="1" x14ac:dyDescent="0.25">
      <c r="A174" s="109">
        <v>64</v>
      </c>
      <c r="B174" s="53">
        <v>76</v>
      </c>
      <c r="C174" s="128" t="s">
        <v>420</v>
      </c>
      <c r="D174" s="129" t="s">
        <v>421</v>
      </c>
      <c r="E174" s="129"/>
      <c r="F174" s="136">
        <v>80.143800000000013</v>
      </c>
      <c r="G174" s="127">
        <v>1806.48</v>
      </c>
      <c r="H174" s="128">
        <v>544.39</v>
      </c>
      <c r="I174" s="129"/>
      <c r="J174" s="129"/>
      <c r="K174" s="129"/>
      <c r="L174" s="129"/>
      <c r="M174" s="129">
        <v>80.143800000000013</v>
      </c>
      <c r="N174" s="129"/>
      <c r="O174" s="129"/>
      <c r="P174" s="137" t="s">
        <v>72</v>
      </c>
      <c r="Q174" s="130" t="s">
        <v>422</v>
      </c>
    </row>
    <row r="175" spans="1:17" s="21" customFormat="1" ht="14.25" customHeight="1" x14ac:dyDescent="0.25">
      <c r="A175" s="109">
        <v>65</v>
      </c>
      <c r="B175" s="53">
        <v>77</v>
      </c>
      <c r="C175" s="70" t="s">
        <v>420</v>
      </c>
      <c r="D175" s="20" t="s">
        <v>423</v>
      </c>
      <c r="E175" s="20"/>
      <c r="F175" s="68">
        <v>40.01</v>
      </c>
      <c r="G175" s="69">
        <v>1556.48</v>
      </c>
      <c r="H175" s="70">
        <v>311.68</v>
      </c>
      <c r="I175" s="20"/>
      <c r="J175" s="20"/>
      <c r="K175" s="20"/>
      <c r="L175" s="20"/>
      <c r="M175" s="20">
        <v>40.01</v>
      </c>
      <c r="N175" s="20"/>
      <c r="O175" s="20"/>
      <c r="P175" s="103" t="s">
        <v>72</v>
      </c>
      <c r="Q175" s="60" t="s">
        <v>424</v>
      </c>
    </row>
    <row r="176" spans="1:17" s="21" customFormat="1" ht="14.25" customHeight="1" x14ac:dyDescent="0.25">
      <c r="A176" s="109">
        <v>57</v>
      </c>
      <c r="B176" s="53">
        <v>82</v>
      </c>
      <c r="C176" s="70" t="s">
        <v>325</v>
      </c>
      <c r="D176" s="20" t="s">
        <v>425</v>
      </c>
      <c r="E176" s="20"/>
      <c r="F176" s="68">
        <v>41.42</v>
      </c>
      <c r="G176" s="69">
        <v>382.52</v>
      </c>
      <c r="H176" s="70">
        <v>240.78</v>
      </c>
      <c r="I176" s="20"/>
      <c r="J176" s="20"/>
      <c r="K176" s="20"/>
      <c r="L176" s="20"/>
      <c r="M176" s="20">
        <v>41.42</v>
      </c>
      <c r="N176" s="20"/>
      <c r="O176" s="20" t="s">
        <v>86</v>
      </c>
      <c r="P176" s="103"/>
      <c r="Q176" s="60" t="s">
        <v>426</v>
      </c>
    </row>
    <row r="177" spans="1:17" s="21" customFormat="1" ht="14.25" customHeight="1" x14ac:dyDescent="0.25">
      <c r="A177" s="109">
        <v>58</v>
      </c>
      <c r="B177" s="53">
        <v>83</v>
      </c>
      <c r="C177" s="70" t="s">
        <v>325</v>
      </c>
      <c r="D177" s="20" t="s">
        <v>427</v>
      </c>
      <c r="E177" s="20"/>
      <c r="F177" s="68">
        <v>31.68</v>
      </c>
      <c r="G177" s="69">
        <v>383.24</v>
      </c>
      <c r="H177" s="70">
        <v>241.25</v>
      </c>
      <c r="I177" s="20"/>
      <c r="J177" s="20"/>
      <c r="K177" s="20"/>
      <c r="L177" s="20"/>
      <c r="M177" s="20">
        <v>31.68</v>
      </c>
      <c r="N177" s="20"/>
      <c r="O177" s="20" t="s">
        <v>86</v>
      </c>
      <c r="P177" s="103"/>
      <c r="Q177" s="60" t="s">
        <v>428</v>
      </c>
    </row>
    <row r="178" spans="1:17" s="21" customFormat="1" ht="14.25" customHeight="1" x14ac:dyDescent="0.25">
      <c r="A178" s="109">
        <v>59</v>
      </c>
      <c r="B178" s="53">
        <v>85</v>
      </c>
      <c r="C178" s="128" t="s">
        <v>429</v>
      </c>
      <c r="D178" s="129" t="s">
        <v>430</v>
      </c>
      <c r="E178" s="129"/>
      <c r="F178" s="136">
        <v>39.520000000000003</v>
      </c>
      <c r="G178" s="127">
        <v>3373.49</v>
      </c>
      <c r="H178" s="128">
        <v>0</v>
      </c>
      <c r="I178" s="129"/>
      <c r="J178" s="129"/>
      <c r="K178" s="129"/>
      <c r="L178" s="129"/>
      <c r="M178" s="129">
        <v>39.520000000000003</v>
      </c>
      <c r="N178" s="129">
        <v>39.520000000000003</v>
      </c>
      <c r="O178" s="129" t="s">
        <v>382</v>
      </c>
      <c r="P178" s="137" t="s">
        <v>105</v>
      </c>
      <c r="Q178" s="130" t="s">
        <v>431</v>
      </c>
    </row>
    <row r="179" spans="1:17" s="21" customFormat="1" ht="14.25" customHeight="1" x14ac:dyDescent="0.25">
      <c r="A179" s="109">
        <v>60</v>
      </c>
      <c r="B179" s="53">
        <v>86</v>
      </c>
      <c r="C179" s="70" t="s">
        <v>432</v>
      </c>
      <c r="D179" s="20" t="s">
        <v>433</v>
      </c>
      <c r="E179" s="20"/>
      <c r="F179" s="68">
        <v>162.03</v>
      </c>
      <c r="G179" s="69">
        <v>2182</v>
      </c>
      <c r="H179" s="70">
        <v>2182</v>
      </c>
      <c r="I179" s="20"/>
      <c r="J179" s="20"/>
      <c r="K179" s="20"/>
      <c r="L179" s="20"/>
      <c r="M179" s="20">
        <v>162.03</v>
      </c>
      <c r="N179" s="20">
        <v>162.03</v>
      </c>
      <c r="O179" s="20" t="s">
        <v>98</v>
      </c>
      <c r="P179" s="103" t="s">
        <v>105</v>
      </c>
      <c r="Q179" s="60" t="s">
        <v>434</v>
      </c>
    </row>
    <row r="180" spans="1:17" s="21" customFormat="1" ht="14.25" customHeight="1" x14ac:dyDescent="0.25">
      <c r="A180" s="109">
        <v>61</v>
      </c>
      <c r="B180" s="53">
        <v>89</v>
      </c>
      <c r="C180" s="70" t="s">
        <v>435</v>
      </c>
      <c r="D180" s="20" t="s">
        <v>436</v>
      </c>
      <c r="E180" s="20"/>
      <c r="F180" s="68">
        <v>30.1</v>
      </c>
      <c r="G180" s="69">
        <v>2085.2600000000002</v>
      </c>
      <c r="H180" s="70">
        <v>0</v>
      </c>
      <c r="I180" s="20"/>
      <c r="J180" s="20"/>
      <c r="K180" s="20"/>
      <c r="L180" s="20"/>
      <c r="M180" s="20">
        <v>30.1</v>
      </c>
      <c r="N180" s="20">
        <v>30.1</v>
      </c>
      <c r="O180" s="20" t="s">
        <v>382</v>
      </c>
      <c r="P180" s="103" t="s">
        <v>328</v>
      </c>
      <c r="Q180" s="60" t="s">
        <v>437</v>
      </c>
    </row>
    <row r="181" spans="1:17" s="21" customFormat="1" ht="14.25" customHeight="1" x14ac:dyDescent="0.25">
      <c r="A181" s="109">
        <v>62</v>
      </c>
      <c r="B181" s="53">
        <v>90</v>
      </c>
      <c r="C181" s="70" t="s">
        <v>438</v>
      </c>
      <c r="D181" s="20" t="s">
        <v>439</v>
      </c>
      <c r="E181" s="20"/>
      <c r="F181" s="68">
        <v>32.06</v>
      </c>
      <c r="G181" s="69">
        <v>2.9</v>
      </c>
      <c r="H181" s="70">
        <v>0</v>
      </c>
      <c r="I181" s="20"/>
      <c r="J181" s="20"/>
      <c r="K181" s="20"/>
      <c r="L181" s="20"/>
      <c r="M181" s="20">
        <v>32.06</v>
      </c>
      <c r="N181" s="20">
        <v>32.06</v>
      </c>
      <c r="O181" s="20" t="s">
        <v>375</v>
      </c>
      <c r="P181" s="103" t="s">
        <v>72</v>
      </c>
      <c r="Q181" s="60">
        <v>101268</v>
      </c>
    </row>
    <row r="182" spans="1:17" s="21" customFormat="1" ht="14.25" customHeight="1" x14ac:dyDescent="0.25">
      <c r="A182" s="109">
        <v>63</v>
      </c>
      <c r="B182" s="53">
        <v>107</v>
      </c>
      <c r="C182" s="70" t="s">
        <v>325</v>
      </c>
      <c r="D182" s="20" t="s">
        <v>440</v>
      </c>
      <c r="E182" s="20"/>
      <c r="F182" s="68">
        <v>60.13</v>
      </c>
      <c r="G182" s="69">
        <v>3330.63</v>
      </c>
      <c r="H182" s="70">
        <v>0</v>
      </c>
      <c r="I182" s="20"/>
      <c r="J182" s="20"/>
      <c r="K182" s="20"/>
      <c r="L182" s="20"/>
      <c r="M182" s="20">
        <v>60.13</v>
      </c>
      <c r="N182" s="20">
        <v>60.13</v>
      </c>
      <c r="O182" s="20" t="s">
        <v>382</v>
      </c>
      <c r="P182" s="103" t="s">
        <v>83</v>
      </c>
      <c r="Q182" s="60" t="s">
        <v>441</v>
      </c>
    </row>
    <row r="183" spans="1:17" s="21" customFormat="1" ht="14.25" customHeight="1" x14ac:dyDescent="0.25">
      <c r="A183" s="109">
        <v>64</v>
      </c>
      <c r="B183" s="53">
        <v>125</v>
      </c>
      <c r="C183" s="70" t="s">
        <v>442</v>
      </c>
      <c r="D183" s="20" t="s">
        <v>443</v>
      </c>
      <c r="E183" s="20"/>
      <c r="F183" s="68">
        <v>60.12</v>
      </c>
      <c r="G183" s="69">
        <v>4021.95</v>
      </c>
      <c r="H183" s="70">
        <v>3051.89</v>
      </c>
      <c r="I183" s="20"/>
      <c r="J183" s="20"/>
      <c r="K183" s="20"/>
      <c r="L183" s="20"/>
      <c r="M183" s="20">
        <v>60.12</v>
      </c>
      <c r="N183" s="20">
        <v>60.12</v>
      </c>
      <c r="O183" s="20" t="s">
        <v>382</v>
      </c>
      <c r="P183" s="103" t="s">
        <v>140</v>
      </c>
      <c r="Q183" s="60" t="s">
        <v>444</v>
      </c>
    </row>
    <row r="184" spans="1:17" s="21" customFormat="1" ht="14.25" customHeight="1" x14ac:dyDescent="0.25">
      <c r="A184" s="109">
        <v>65</v>
      </c>
      <c r="B184" s="53">
        <v>126</v>
      </c>
      <c r="C184" s="70" t="s">
        <v>445</v>
      </c>
      <c r="D184" s="20" t="s">
        <v>446</v>
      </c>
      <c r="E184" s="20"/>
      <c r="F184" s="68">
        <v>42.02</v>
      </c>
      <c r="G184" s="69">
        <v>411.44</v>
      </c>
      <c r="H184" s="70">
        <v>144.97999999999999</v>
      </c>
      <c r="I184" s="20"/>
      <c r="J184" s="20"/>
      <c r="K184" s="20"/>
      <c r="L184" s="20"/>
      <c r="M184" s="20">
        <v>42.02</v>
      </c>
      <c r="N184" s="20">
        <v>42.02</v>
      </c>
      <c r="O184" s="20" t="s">
        <v>382</v>
      </c>
      <c r="P184" s="103" t="s">
        <v>64</v>
      </c>
      <c r="Q184" s="60" t="s">
        <v>447</v>
      </c>
    </row>
    <row r="185" spans="1:17" s="21" customFormat="1" ht="14.25" customHeight="1" x14ac:dyDescent="0.25">
      <c r="A185" s="109">
        <v>66</v>
      </c>
      <c r="B185" s="53">
        <v>139</v>
      </c>
      <c r="C185" s="128" t="s">
        <v>325</v>
      </c>
      <c r="D185" s="129" t="s">
        <v>448</v>
      </c>
      <c r="E185" s="129"/>
      <c r="F185" s="136">
        <v>21.63</v>
      </c>
      <c r="G185" s="127">
        <v>212.29</v>
      </c>
      <c r="H185" s="128">
        <v>161.29</v>
      </c>
      <c r="I185" s="129"/>
      <c r="J185" s="129"/>
      <c r="K185" s="129"/>
      <c r="L185" s="129"/>
      <c r="M185" s="129">
        <v>21.63</v>
      </c>
      <c r="N185" s="129">
        <v>21.63</v>
      </c>
      <c r="O185" s="129" t="s">
        <v>382</v>
      </c>
      <c r="P185" s="137" t="s">
        <v>145</v>
      </c>
      <c r="Q185" s="130" t="s">
        <v>449</v>
      </c>
    </row>
    <row r="186" spans="1:17" s="21" customFormat="1" ht="14.25" customHeight="1" x14ac:dyDescent="0.25">
      <c r="A186" s="109">
        <v>67</v>
      </c>
      <c r="B186" s="53">
        <v>153</v>
      </c>
      <c r="C186" s="70" t="s">
        <v>450</v>
      </c>
      <c r="D186" s="20" t="s">
        <v>451</v>
      </c>
      <c r="E186" s="20"/>
      <c r="F186" s="68">
        <v>34.18</v>
      </c>
      <c r="G186" s="69">
        <v>34.18</v>
      </c>
      <c r="H186" s="70">
        <v>0</v>
      </c>
      <c r="I186" s="20"/>
      <c r="J186" s="20"/>
      <c r="K186" s="20"/>
      <c r="L186" s="20"/>
      <c r="M186" s="20">
        <v>34.18</v>
      </c>
      <c r="N186" s="20">
        <v>34.18</v>
      </c>
      <c r="O186" s="20" t="s">
        <v>382</v>
      </c>
      <c r="P186" s="103" t="s">
        <v>328</v>
      </c>
      <c r="Q186" s="60">
        <v>101285</v>
      </c>
    </row>
    <row r="187" spans="1:17" s="21" customFormat="1" ht="14.25" customHeight="1" x14ac:dyDescent="0.25">
      <c r="A187" s="109">
        <v>68</v>
      </c>
      <c r="B187" s="53">
        <v>182</v>
      </c>
      <c r="C187" s="128" t="s">
        <v>325</v>
      </c>
      <c r="D187" s="129" t="s">
        <v>452</v>
      </c>
      <c r="E187" s="129"/>
      <c r="F187" s="136">
        <v>27.45</v>
      </c>
      <c r="G187" s="127">
        <v>13.32</v>
      </c>
      <c r="H187" s="128">
        <v>4.3</v>
      </c>
      <c r="I187" s="129"/>
      <c r="J187" s="129"/>
      <c r="K187" s="129"/>
      <c r="L187" s="129"/>
      <c r="M187" s="129">
        <v>27.45</v>
      </c>
      <c r="N187" s="129">
        <v>27.45</v>
      </c>
      <c r="O187" s="129" t="s">
        <v>322</v>
      </c>
      <c r="P187" s="137" t="s">
        <v>328</v>
      </c>
      <c r="Q187" s="130">
        <v>101322</v>
      </c>
    </row>
    <row r="188" spans="1:17" s="21" customFormat="1" ht="14.25" customHeight="1" x14ac:dyDescent="0.25">
      <c r="A188" s="109">
        <v>69</v>
      </c>
      <c r="B188" s="53">
        <v>183</v>
      </c>
      <c r="C188" s="70" t="s">
        <v>325</v>
      </c>
      <c r="D188" s="20" t="s">
        <v>453</v>
      </c>
      <c r="E188" s="20"/>
      <c r="F188" s="68">
        <v>24.26</v>
      </c>
      <c r="G188" s="69">
        <v>6.95</v>
      </c>
      <c r="H188" s="70">
        <v>4.54</v>
      </c>
      <c r="I188" s="20"/>
      <c r="J188" s="20"/>
      <c r="K188" s="20"/>
      <c r="L188" s="20"/>
      <c r="M188" s="20">
        <v>24.26</v>
      </c>
      <c r="N188" s="20">
        <v>24.26</v>
      </c>
      <c r="O188" s="20" t="s">
        <v>322</v>
      </c>
      <c r="P188" s="103" t="s">
        <v>328</v>
      </c>
      <c r="Q188" s="60">
        <v>101323</v>
      </c>
    </row>
    <row r="189" spans="1:17" s="21" customFormat="1" ht="14.25" customHeight="1" x14ac:dyDescent="0.25">
      <c r="A189" s="109">
        <v>70</v>
      </c>
      <c r="B189" s="53">
        <v>184</v>
      </c>
      <c r="C189" s="70" t="s">
        <v>325</v>
      </c>
      <c r="D189" s="20" t="s">
        <v>454</v>
      </c>
      <c r="E189" s="20"/>
      <c r="F189" s="68">
        <v>40.9</v>
      </c>
      <c r="G189" s="69">
        <v>19.690000000000001</v>
      </c>
      <c r="H189" s="70">
        <v>7.15</v>
      </c>
      <c r="I189" s="20"/>
      <c r="J189" s="20"/>
      <c r="K189" s="20"/>
      <c r="L189" s="20"/>
      <c r="M189" s="20">
        <v>40.9</v>
      </c>
      <c r="N189" s="20">
        <v>40.9</v>
      </c>
      <c r="O189" s="20" t="s">
        <v>322</v>
      </c>
      <c r="P189" s="103" t="s">
        <v>328</v>
      </c>
      <c r="Q189" s="60">
        <v>101324</v>
      </c>
    </row>
    <row r="190" spans="1:17" s="21" customFormat="1" ht="14.25" customHeight="1" x14ac:dyDescent="0.25">
      <c r="A190" s="109">
        <v>71</v>
      </c>
      <c r="B190" s="53">
        <v>185</v>
      </c>
      <c r="C190" s="70" t="s">
        <v>325</v>
      </c>
      <c r="D190" s="20" t="s">
        <v>455</v>
      </c>
      <c r="E190" s="20"/>
      <c r="F190" s="68">
        <v>27.56</v>
      </c>
      <c r="G190" s="69">
        <v>13.32</v>
      </c>
      <c r="H190" s="70">
        <v>2.5</v>
      </c>
      <c r="I190" s="20"/>
      <c r="J190" s="20"/>
      <c r="K190" s="20"/>
      <c r="L190" s="20"/>
      <c r="M190" s="20">
        <v>27.56</v>
      </c>
      <c r="N190" s="20">
        <v>27.56</v>
      </c>
      <c r="O190" s="20" t="s">
        <v>322</v>
      </c>
      <c r="P190" s="103" t="s">
        <v>328</v>
      </c>
      <c r="Q190" s="60">
        <v>101325</v>
      </c>
    </row>
    <row r="191" spans="1:17" s="21" customFormat="1" ht="14.25" customHeight="1" x14ac:dyDescent="0.25">
      <c r="A191" s="109">
        <v>72</v>
      </c>
      <c r="B191" s="53">
        <v>186</v>
      </c>
      <c r="C191" s="70" t="s">
        <v>325</v>
      </c>
      <c r="D191" s="20" t="s">
        <v>456</v>
      </c>
      <c r="E191" s="20"/>
      <c r="F191" s="68">
        <v>33.92</v>
      </c>
      <c r="G191" s="69">
        <v>675.97</v>
      </c>
      <c r="H191" s="70">
        <v>323.39</v>
      </c>
      <c r="I191" s="20"/>
      <c r="J191" s="20"/>
      <c r="K191" s="20"/>
      <c r="L191" s="20"/>
      <c r="M191" s="20">
        <v>33.92</v>
      </c>
      <c r="N191" s="20">
        <v>33.92</v>
      </c>
      <c r="O191" s="20" t="s">
        <v>382</v>
      </c>
      <c r="P191" s="103" t="s">
        <v>72</v>
      </c>
      <c r="Q191" s="60" t="s">
        <v>457</v>
      </c>
    </row>
    <row r="192" spans="1:17" s="21" customFormat="1" ht="14.25" customHeight="1" x14ac:dyDescent="0.25">
      <c r="A192" s="109">
        <v>73</v>
      </c>
      <c r="B192" s="53">
        <v>187</v>
      </c>
      <c r="C192" s="70" t="s">
        <v>370</v>
      </c>
      <c r="D192" s="20" t="s">
        <v>458</v>
      </c>
      <c r="E192" s="20"/>
      <c r="F192" s="68">
        <v>31.27</v>
      </c>
      <c r="G192" s="69">
        <v>573.95000000000005</v>
      </c>
      <c r="H192" s="70">
        <v>278.64</v>
      </c>
      <c r="I192" s="20"/>
      <c r="J192" s="20"/>
      <c r="K192" s="20"/>
      <c r="L192" s="20"/>
      <c r="M192" s="20">
        <v>31.27</v>
      </c>
      <c r="N192" s="20">
        <v>31.27</v>
      </c>
      <c r="O192" s="20"/>
      <c r="P192" s="103" t="s">
        <v>105</v>
      </c>
      <c r="Q192" s="60" t="s">
        <v>459</v>
      </c>
    </row>
    <row r="193" spans="1:17" s="21" customFormat="1" ht="14.25" customHeight="1" x14ac:dyDescent="0.25">
      <c r="A193" s="109">
        <v>74</v>
      </c>
      <c r="B193" s="53">
        <v>194</v>
      </c>
      <c r="C193" s="70" t="s">
        <v>460</v>
      </c>
      <c r="D193" s="20" t="s">
        <v>461</v>
      </c>
      <c r="E193" s="20"/>
      <c r="F193" s="68">
        <v>57.11</v>
      </c>
      <c r="G193" s="69">
        <v>11662.49</v>
      </c>
      <c r="H193" s="70">
        <v>7072.88</v>
      </c>
      <c r="I193" s="20"/>
      <c r="J193" s="20"/>
      <c r="K193" s="20"/>
      <c r="L193" s="20"/>
      <c r="M193" s="20">
        <v>0</v>
      </c>
      <c r="N193" s="20">
        <v>57.11</v>
      </c>
      <c r="O193" s="20" t="s">
        <v>462</v>
      </c>
      <c r="P193" s="103" t="s">
        <v>105</v>
      </c>
      <c r="Q193" s="60" t="s">
        <v>463</v>
      </c>
    </row>
    <row r="194" spans="1:17" s="21" customFormat="1" ht="14.25" customHeight="1" x14ac:dyDescent="0.25">
      <c r="A194" s="109">
        <v>75</v>
      </c>
      <c r="B194" s="53">
        <v>206</v>
      </c>
      <c r="C194" s="70" t="s">
        <v>464</v>
      </c>
      <c r="D194" s="20" t="s">
        <v>465</v>
      </c>
      <c r="E194" s="20"/>
      <c r="F194" s="68">
        <v>39.409999999999997</v>
      </c>
      <c r="G194" s="69">
        <v>552.88</v>
      </c>
      <c r="H194" s="70">
        <v>0</v>
      </c>
      <c r="I194" s="20"/>
      <c r="J194" s="20"/>
      <c r="K194" s="20"/>
      <c r="L194" s="20"/>
      <c r="M194" s="20">
        <v>39.409999999999997</v>
      </c>
      <c r="N194" s="20">
        <v>39.409999999999997</v>
      </c>
      <c r="O194" s="20" t="s">
        <v>382</v>
      </c>
      <c r="P194" s="103" t="s">
        <v>145</v>
      </c>
      <c r="Q194" s="60" t="s">
        <v>466</v>
      </c>
    </row>
    <row r="195" spans="1:17" s="21" customFormat="1" ht="14.25" customHeight="1" x14ac:dyDescent="0.25">
      <c r="A195" s="109">
        <v>76</v>
      </c>
      <c r="B195" s="53">
        <v>212</v>
      </c>
      <c r="C195" s="70" t="s">
        <v>438</v>
      </c>
      <c r="D195" s="20" t="s">
        <v>467</v>
      </c>
      <c r="E195" s="20"/>
      <c r="F195" s="68">
        <v>48.27</v>
      </c>
      <c r="G195" s="69">
        <v>486.56</v>
      </c>
      <c r="H195" s="70">
        <v>236.71</v>
      </c>
      <c r="I195" s="20"/>
      <c r="J195" s="20"/>
      <c r="K195" s="20"/>
      <c r="L195" s="20"/>
      <c r="M195" s="20">
        <v>48.27</v>
      </c>
      <c r="N195" s="20">
        <v>48.27</v>
      </c>
      <c r="O195" s="20" t="s">
        <v>382</v>
      </c>
      <c r="P195" s="103" t="s">
        <v>36</v>
      </c>
      <c r="Q195" s="60" t="s">
        <v>468</v>
      </c>
    </row>
    <row r="196" spans="1:17" s="21" customFormat="1" ht="14.25" customHeight="1" x14ac:dyDescent="0.25">
      <c r="A196" s="109">
        <v>77</v>
      </c>
      <c r="B196" s="53">
        <v>225</v>
      </c>
      <c r="C196" s="70" t="s">
        <v>469</v>
      </c>
      <c r="D196" s="20" t="s">
        <v>470</v>
      </c>
      <c r="E196" s="20"/>
      <c r="F196" s="68">
        <v>49.48</v>
      </c>
      <c r="G196" s="69">
        <v>4344.3</v>
      </c>
      <c r="H196" s="70">
        <v>4148.82</v>
      </c>
      <c r="I196" s="20"/>
      <c r="J196" s="20"/>
      <c r="K196" s="20"/>
      <c r="L196" s="20"/>
      <c r="M196" s="20">
        <v>49.48</v>
      </c>
      <c r="N196" s="20">
        <v>49.48</v>
      </c>
      <c r="O196" s="20" t="s">
        <v>382</v>
      </c>
      <c r="P196" s="103" t="s">
        <v>328</v>
      </c>
      <c r="Q196" s="60" t="s">
        <v>471</v>
      </c>
    </row>
    <row r="197" spans="1:17" s="21" customFormat="1" ht="14.25" customHeight="1" x14ac:dyDescent="0.25">
      <c r="A197" s="109">
        <v>69</v>
      </c>
      <c r="B197" s="53">
        <v>235</v>
      </c>
      <c r="C197" s="70" t="s">
        <v>472</v>
      </c>
      <c r="D197" s="20" t="s">
        <v>473</v>
      </c>
      <c r="E197" s="20"/>
      <c r="F197" s="68">
        <v>48.17</v>
      </c>
      <c r="G197" s="69">
        <v>42.86</v>
      </c>
      <c r="H197" s="70">
        <v>22.92</v>
      </c>
      <c r="I197" s="20"/>
      <c r="J197" s="20"/>
      <c r="K197" s="20"/>
      <c r="L197" s="20"/>
      <c r="M197" s="20">
        <v>48.17</v>
      </c>
      <c r="N197" s="20">
        <v>48.17</v>
      </c>
      <c r="O197" s="20" t="s">
        <v>474</v>
      </c>
      <c r="P197" s="103" t="s">
        <v>328</v>
      </c>
      <c r="Q197" s="60" t="s">
        <v>475</v>
      </c>
    </row>
    <row r="198" spans="1:17" s="21" customFormat="1" ht="14.25" customHeight="1" x14ac:dyDescent="0.25">
      <c r="A198" s="109">
        <v>70</v>
      </c>
      <c r="B198" s="53">
        <v>236</v>
      </c>
      <c r="C198" s="70" t="s">
        <v>476</v>
      </c>
      <c r="D198" s="20" t="s">
        <v>477</v>
      </c>
      <c r="E198" s="20"/>
      <c r="F198" s="68">
        <v>32.21</v>
      </c>
      <c r="G198" s="69">
        <v>311.42</v>
      </c>
      <c r="H198" s="70">
        <v>0</v>
      </c>
      <c r="I198" s="20"/>
      <c r="J198" s="20"/>
      <c r="K198" s="20"/>
      <c r="L198" s="20"/>
      <c r="M198" s="20">
        <v>32.21</v>
      </c>
      <c r="N198" s="20">
        <v>32.21</v>
      </c>
      <c r="O198" s="20" t="s">
        <v>382</v>
      </c>
      <c r="P198" s="103" t="s">
        <v>328</v>
      </c>
      <c r="Q198" s="60" t="s">
        <v>478</v>
      </c>
    </row>
    <row r="199" spans="1:17" s="21" customFormat="1" ht="14.25" customHeight="1" x14ac:dyDescent="0.25">
      <c r="A199" s="109">
        <v>71</v>
      </c>
      <c r="B199" s="53">
        <v>240</v>
      </c>
      <c r="C199" s="128" t="s">
        <v>479</v>
      </c>
      <c r="D199" s="129" t="s">
        <v>480</v>
      </c>
      <c r="E199" s="129"/>
      <c r="F199" s="136">
        <v>46.21</v>
      </c>
      <c r="G199" s="127">
        <v>26.07</v>
      </c>
      <c r="H199" s="128">
        <v>12.62</v>
      </c>
      <c r="I199" s="129"/>
      <c r="J199" s="129"/>
      <c r="K199" s="129"/>
      <c r="L199" s="129"/>
      <c r="M199" s="129">
        <v>46.21</v>
      </c>
      <c r="N199" s="129">
        <v>46.21</v>
      </c>
      <c r="O199" s="129" t="s">
        <v>382</v>
      </c>
      <c r="P199" s="137" t="s">
        <v>145</v>
      </c>
      <c r="Q199" s="130" t="s">
        <v>481</v>
      </c>
    </row>
    <row r="200" spans="1:17" s="21" customFormat="1" ht="14.25" customHeight="1" x14ac:dyDescent="0.25">
      <c r="A200" s="109">
        <v>72</v>
      </c>
      <c r="B200" s="53">
        <v>241</v>
      </c>
      <c r="C200" s="70" t="s">
        <v>482</v>
      </c>
      <c r="D200" s="20" t="s">
        <v>483</v>
      </c>
      <c r="E200" s="20"/>
      <c r="F200" s="68">
        <v>40.39</v>
      </c>
      <c r="G200" s="69">
        <v>26.07</v>
      </c>
      <c r="H200" s="70">
        <v>12.62</v>
      </c>
      <c r="I200" s="20"/>
      <c r="J200" s="20"/>
      <c r="K200" s="20"/>
      <c r="L200" s="20"/>
      <c r="M200" s="20">
        <v>40.39</v>
      </c>
      <c r="N200" s="20">
        <v>40.39</v>
      </c>
      <c r="O200" s="20" t="s">
        <v>382</v>
      </c>
      <c r="P200" s="103" t="s">
        <v>145</v>
      </c>
      <c r="Q200" s="60">
        <v>101214</v>
      </c>
    </row>
    <row r="201" spans="1:17" s="21" customFormat="1" ht="14.25" customHeight="1" x14ac:dyDescent="0.25">
      <c r="A201" s="109">
        <v>73</v>
      </c>
      <c r="B201" s="53">
        <v>242</v>
      </c>
      <c r="C201" s="70" t="s">
        <v>482</v>
      </c>
      <c r="D201" s="20" t="s">
        <v>484</v>
      </c>
      <c r="E201" s="20"/>
      <c r="F201" s="68">
        <v>54.48</v>
      </c>
      <c r="G201" s="69">
        <v>26.07</v>
      </c>
      <c r="H201" s="70">
        <v>12.62</v>
      </c>
      <c r="I201" s="20"/>
      <c r="J201" s="20"/>
      <c r="K201" s="20"/>
      <c r="L201" s="20"/>
      <c r="M201" s="20">
        <v>54.48</v>
      </c>
      <c r="N201" s="20">
        <v>54.48</v>
      </c>
      <c r="O201" s="20" t="s">
        <v>382</v>
      </c>
      <c r="P201" s="103" t="s">
        <v>145</v>
      </c>
      <c r="Q201" s="60">
        <v>101215</v>
      </c>
    </row>
    <row r="202" spans="1:17" s="21" customFormat="1" ht="14.25" customHeight="1" x14ac:dyDescent="0.25">
      <c r="A202" s="109">
        <v>74</v>
      </c>
      <c r="B202" s="53">
        <v>272</v>
      </c>
      <c r="C202" s="70" t="s">
        <v>384</v>
      </c>
      <c r="D202" s="20" t="s">
        <v>485</v>
      </c>
      <c r="E202" s="20"/>
      <c r="F202" s="68">
        <v>57.98</v>
      </c>
      <c r="G202" s="69">
        <v>218.66</v>
      </c>
      <c r="H202" s="70">
        <v>218.66</v>
      </c>
      <c r="I202" s="20"/>
      <c r="J202" s="20"/>
      <c r="K202" s="20"/>
      <c r="L202" s="20"/>
      <c r="M202" s="20">
        <v>57.98</v>
      </c>
      <c r="N202" s="20">
        <v>57.98</v>
      </c>
      <c r="O202" s="20" t="s">
        <v>382</v>
      </c>
      <c r="P202" s="103" t="s">
        <v>72</v>
      </c>
      <c r="Q202" s="60" t="s">
        <v>486</v>
      </c>
    </row>
    <row r="203" spans="1:17" s="21" customFormat="1" ht="14.25" customHeight="1" x14ac:dyDescent="0.25">
      <c r="A203" s="109">
        <v>75</v>
      </c>
      <c r="B203" s="53">
        <v>273</v>
      </c>
      <c r="C203" s="70" t="s">
        <v>487</v>
      </c>
      <c r="D203" s="20" t="s">
        <v>488</v>
      </c>
      <c r="E203" s="20"/>
      <c r="F203" s="68">
        <v>123.96999999999998</v>
      </c>
      <c r="G203" s="69">
        <v>2316.96</v>
      </c>
      <c r="H203" s="70">
        <v>0</v>
      </c>
      <c r="I203" s="20"/>
      <c r="J203" s="20"/>
      <c r="K203" s="20"/>
      <c r="L203" s="20"/>
      <c r="M203" s="20">
        <v>123.97</v>
      </c>
      <c r="N203" s="20">
        <v>123.97</v>
      </c>
      <c r="O203" s="20" t="s">
        <v>382</v>
      </c>
      <c r="P203" s="103" t="s">
        <v>64</v>
      </c>
      <c r="Q203" s="60" t="s">
        <v>489</v>
      </c>
    </row>
    <row r="204" spans="1:17" s="21" customFormat="1" ht="14.25" customHeight="1" x14ac:dyDescent="0.25">
      <c r="A204" s="109">
        <v>76</v>
      </c>
      <c r="B204" s="53">
        <v>275</v>
      </c>
      <c r="C204" s="70" t="s">
        <v>370</v>
      </c>
      <c r="D204" s="20" t="s">
        <v>490</v>
      </c>
      <c r="E204" s="20"/>
      <c r="F204" s="68">
        <v>23.44</v>
      </c>
      <c r="G204" s="69">
        <v>1075.24</v>
      </c>
      <c r="H204" s="70">
        <v>0</v>
      </c>
      <c r="I204" s="20"/>
      <c r="J204" s="20"/>
      <c r="K204" s="20"/>
      <c r="L204" s="20"/>
      <c r="M204" s="20">
        <v>23.44</v>
      </c>
      <c r="N204" s="20">
        <v>23.44</v>
      </c>
      <c r="O204" s="20" t="s">
        <v>382</v>
      </c>
      <c r="P204" s="103" t="s">
        <v>328</v>
      </c>
      <c r="Q204" s="60" t="s">
        <v>491</v>
      </c>
    </row>
  </sheetData>
  <autoFilter ref="A4:Q154" xr:uid="{0F5ADEEC-5994-44D7-9B03-E9FF6872729D}">
    <filterColumn colId="9" showButton="0"/>
    <filterColumn colId="10" showButton="0"/>
    <filterColumn colId="11" showButton="0"/>
  </autoFilter>
  <mergeCells count="31">
    <mergeCell ref="A41:A44"/>
    <mergeCell ref="P20:P24"/>
    <mergeCell ref="P26:P27"/>
    <mergeCell ref="P29:P30"/>
    <mergeCell ref="A2:D2"/>
    <mergeCell ref="A3:Q3"/>
    <mergeCell ref="B4:B8"/>
    <mergeCell ref="C4:C8"/>
    <mergeCell ref="D4:D8"/>
    <mergeCell ref="E4:E8"/>
    <mergeCell ref="F4:F8"/>
    <mergeCell ref="G4:G8"/>
    <mergeCell ref="H4:H8"/>
    <mergeCell ref="I4:I6"/>
    <mergeCell ref="I7:I8"/>
    <mergeCell ref="J7:J8"/>
    <mergeCell ref="J4:M6"/>
    <mergeCell ref="O4:O8"/>
    <mergeCell ref="P4:P8"/>
    <mergeCell ref="Q4:Q8"/>
    <mergeCell ref="N7:N8"/>
    <mergeCell ref="K7:K8"/>
    <mergeCell ref="L7:L8"/>
    <mergeCell ref="M7:M8"/>
    <mergeCell ref="P101:P103"/>
    <mergeCell ref="P110:P112"/>
    <mergeCell ref="P49:P52"/>
    <mergeCell ref="P57:P60"/>
    <mergeCell ref="P69:P70"/>
    <mergeCell ref="P92:P95"/>
    <mergeCell ref="P54:P5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2021-11-08T12:15:33Z</dcterms:modified>
</cp:coreProperties>
</file>