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3256" windowHeight="11832"/>
  </bookViews>
  <sheets>
    <sheet name="Forma" sheetId="1" r:id="rId1"/>
    <sheet name="Parametrai" sheetId="2" r:id="rId2"/>
  </sheets>
  <calcPr calcId="152511"/>
</workbook>
</file>

<file path=xl/calcChain.xml><?xml version="1.0" encoding="utf-8"?>
<calcChain xmlns="http://schemas.openxmlformats.org/spreadsheetml/2006/main">
  <c r="C80" i="1" l="1"/>
  <c r="N89" i="1" l="1"/>
  <c r="N88" i="1"/>
  <c r="N87" i="1"/>
  <c r="N86" i="1"/>
  <c r="N84" i="1"/>
  <c r="C84" i="1"/>
  <c r="N83" i="1"/>
  <c r="N82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M36" i="1"/>
  <c r="M80" i="1" s="1"/>
  <c r="L36" i="1"/>
  <c r="L80" i="1" s="1"/>
  <c r="K36" i="1"/>
  <c r="K80" i="1" s="1"/>
  <c r="K90" i="1" s="1"/>
  <c r="J36" i="1"/>
  <c r="J80" i="1" s="1"/>
  <c r="I36" i="1"/>
  <c r="I80" i="1" s="1"/>
  <c r="H36" i="1"/>
  <c r="H80" i="1" s="1"/>
  <c r="H90" i="1" s="1"/>
  <c r="G36" i="1"/>
  <c r="G80" i="1" s="1"/>
  <c r="F36" i="1"/>
  <c r="F80" i="1" s="1"/>
  <c r="E36" i="1"/>
  <c r="E80" i="1" s="1"/>
  <c r="E90" i="1" s="1"/>
  <c r="D36" i="1"/>
  <c r="D80" i="1" s="1"/>
  <c r="C36" i="1"/>
  <c r="N35" i="1"/>
  <c r="N34" i="1"/>
  <c r="N33" i="1"/>
  <c r="N32" i="1"/>
  <c r="N31" i="1"/>
  <c r="N30" i="1"/>
  <c r="N29" i="1"/>
  <c r="N28" i="1"/>
  <c r="N27" i="1"/>
  <c r="N22" i="1"/>
  <c r="N21" i="1"/>
  <c r="N20" i="1"/>
  <c r="I17" i="1"/>
  <c r="F17" i="1"/>
  <c r="C17" i="1"/>
  <c r="N36" i="1" l="1"/>
  <c r="N80" i="1" s="1"/>
  <c r="N90" i="1"/>
  <c r="B8" i="1" l="1"/>
  <c r="A13" i="1"/>
  <c r="E15" i="1"/>
</calcChain>
</file>

<file path=xl/sharedStrings.xml><?xml version="1.0" encoding="utf-8"?>
<sst xmlns="http://schemas.openxmlformats.org/spreadsheetml/2006/main" count="269" uniqueCount="183">
  <si>
    <t>Socialinės išmokos pavadinimas</t>
  </si>
  <si>
    <t>Iš viso per ketvirtį</t>
  </si>
  <si>
    <t>Asmenys</t>
  </si>
  <si>
    <t>1.1.</t>
  </si>
  <si>
    <t>1.2.</t>
  </si>
  <si>
    <t>2.1.</t>
  </si>
  <si>
    <t>2.1.1.</t>
  </si>
  <si>
    <t>2.1.2.</t>
  </si>
  <si>
    <t>2.2.</t>
  </si>
  <si>
    <t>2.3.</t>
  </si>
  <si>
    <t>2.4.</t>
  </si>
  <si>
    <t>2.4.1.</t>
  </si>
  <si>
    <t>2.4.2.</t>
  </si>
  <si>
    <t>3.1.</t>
  </si>
  <si>
    <t>Laidojimo pašalpa</t>
  </si>
  <si>
    <t>x</t>
  </si>
  <si>
    <t>3.2.</t>
  </si>
  <si>
    <t xml:space="preserve">   (parašas)            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</si>
  <si>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</si>
  <si>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</si>
  <si>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</si>
  <si>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</si>
  <si>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</si>
  <si>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</si>
  <si>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</si>
  <si>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</si>
  <si>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</si>
  <si>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</si>
  <si>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</si>
  <si>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</si>
  <si>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</si>
  <si>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</si>
  <si>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</si>
  <si>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</si>
  <si>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</si>
  <si>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pinigais</t>
  </si>
  <si>
    <t>Socialinės apsaugos ir darbo ministerijai</t>
  </si>
  <si>
    <t>A. Vivulskio g. 11, LT-03610 Vilnius</t>
  </si>
  <si>
    <t>1.</t>
  </si>
  <si>
    <t>2.</t>
  </si>
  <si>
    <t>2.2.1.</t>
  </si>
  <si>
    <t>2.2.2.</t>
  </si>
  <si>
    <t>2.3.1.</t>
  </si>
  <si>
    <t>2.3.2.</t>
  </si>
  <si>
    <t>3.</t>
  </si>
  <si>
    <t>4.</t>
  </si>
  <si>
    <t>4.1.</t>
  </si>
  <si>
    <t>4.2.</t>
  </si>
  <si>
    <t>4.3.</t>
  </si>
  <si>
    <t>4.4.</t>
  </si>
  <si>
    <t>5.</t>
  </si>
  <si>
    <t>6.</t>
  </si>
  <si>
    <t>7.</t>
  </si>
  <si>
    <t>8.</t>
  </si>
  <si>
    <t>9.</t>
  </si>
  <si>
    <t>10.</t>
  </si>
  <si>
    <t>Kompensacijos nepriklausomybės gynėjams</t>
  </si>
  <si>
    <t>kredito dalies apmokėjimas</t>
  </si>
  <si>
    <t>kredito palūkanų apmokėjimas</t>
  </si>
  <si>
    <t>5.1.</t>
  </si>
  <si>
    <t>5.2.</t>
  </si>
  <si>
    <t>5.3.</t>
  </si>
  <si>
    <t>5.4.</t>
  </si>
  <si>
    <t>1 priedas</t>
  </si>
  <si>
    <t>4.5.</t>
  </si>
  <si>
    <t>Bendrai gyvenančių asmenų grupės</t>
  </si>
  <si>
    <t>1.3.</t>
  </si>
  <si>
    <t>1.4.</t>
  </si>
  <si>
    <t>5.5.</t>
  </si>
  <si>
    <t>vienkartinė pašalpa</t>
  </si>
  <si>
    <t>apmokėta skola už būstą</t>
  </si>
  <si>
    <t>kompensuotos kitos būsto išlaikymo išlaidos</t>
  </si>
  <si>
    <t>kita socialinė parama</t>
  </si>
  <si>
    <r>
      <t>nepinigine forma</t>
    </r>
    <r>
      <rPr>
        <vertAlign val="superscript"/>
        <sz val="9"/>
        <rFont val="Times New Roman"/>
        <family val="1"/>
        <charset val="186"/>
      </rPr>
      <t>2</t>
    </r>
  </si>
  <si>
    <t>socialinė pašalpa nepasiturintiems gyventojams, iš jų:</t>
  </si>
  <si>
    <t>1.3.1.</t>
  </si>
  <si>
    <r>
      <t>sumažinta socialinė pašalpa</t>
    </r>
    <r>
      <rPr>
        <vertAlign val="superscript"/>
        <sz val="9"/>
        <rFont val="Times New Roman"/>
        <family val="1"/>
        <charset val="186"/>
      </rPr>
      <t>3</t>
    </r>
  </si>
  <si>
    <r>
      <t>Būsto šildymo išlaidų ir išlaidų vandeniui kompensacijos (2 = 2.1 + 2.2 + 2.3 + 2.4)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</si>
  <si>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 xml:space="preserve">pinigais </t>
  </si>
  <si>
    <t>pervedant lėšas energiją, kurą tiekiančioms įmonėms</t>
  </si>
  <si>
    <t>pervedant  lėšas energiją, kurą tiekiančioms įmonėms ar fiziniams asmenims</t>
  </si>
  <si>
    <t>pervedant  lėšas geriamąjį vandenį tiekiančioms įmonėms</t>
  </si>
  <si>
    <t>pervedant  lėšas karštą vandenį tiekiančioms įmonėms</t>
  </si>
  <si>
    <t>2.5.</t>
  </si>
  <si>
    <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</si>
  <si>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4.6.</t>
  </si>
  <si>
    <t>SAVIVALDYBĖS TERITORIJOJE GYVENANTIEMS ASMENIMS SUTEIKTOS PINIGINĖS SOCIALINĖS PARAMOS ATASKAITA</t>
  </si>
  <si>
    <t>Valiuta</t>
  </si>
  <si>
    <r>
      <t>papildomai skiriama socialinė pašalpa įsidarbinus</t>
    </r>
    <r>
      <rPr>
        <vertAlign val="superscript"/>
        <sz val="9"/>
        <rFont val="Times New Roman"/>
        <family val="1"/>
        <charset val="186"/>
      </rPr>
      <t>4</t>
    </r>
  </si>
  <si>
    <t>kompensuotos išlaidos už didesnį karšto ir geriamojo vandens kiekį</t>
  </si>
  <si>
    <r>
      <t>Iš viso (9 = 7 + 8)</t>
    </r>
    <r>
      <rPr>
        <vertAlign val="superscript"/>
        <sz val="9"/>
        <rFont val="Times New Roman"/>
        <family val="1"/>
        <charset val="186"/>
      </rPr>
      <t>1</t>
    </r>
  </si>
  <si>
    <t>4.7.</t>
  </si>
  <si>
    <t>4.8.</t>
  </si>
  <si>
    <t>4.9.</t>
  </si>
  <si>
    <t>4.10.</t>
  </si>
  <si>
    <r>
      <t>būsto šildymo išlaidų kompensacijos (kt. energijos ir kuro rūšims) (2.2 = 2.2.1 + 2.2.2)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</si>
  <si>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geriamojo vandens išlaidų kompensacijos (2.3 = 2.3.1 + 2.3.2)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</si>
  <si>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Savivaldybių funkcijoms atlikti lėšų paskirstymo, pervedimo,</t>
  </si>
  <si>
    <t>naudojimo ir duomenų pateikimo tvarkos aprašo</t>
  </si>
  <si>
    <t>Parama užsienyje mirusių (žuvusių) Lietuvos Respublikos piliečių palaikams parvežti į Lietuvos Respubliką</t>
  </si>
  <si>
    <t>11.</t>
  </si>
  <si>
    <t>12.</t>
  </si>
  <si>
    <t>13.</t>
  </si>
  <si>
    <t>14.</t>
  </si>
  <si>
    <r>
      <t>Iš viso (12 = 10 + 11)</t>
    </r>
    <r>
      <rPr>
        <vertAlign val="superscript"/>
        <sz val="9"/>
        <rFont val="Times New Roman"/>
        <family val="1"/>
        <charset val="186"/>
      </rPr>
      <t>1</t>
    </r>
  </si>
  <si>
    <r>
      <t>Iš viso (13 = 9 + 12)</t>
    </r>
    <r>
      <rPr>
        <vertAlign val="superscript"/>
        <sz val="9"/>
        <rFont val="Times New Roman"/>
        <family val="1"/>
        <charset val="186"/>
      </rPr>
      <t>1</t>
    </r>
  </si>
  <si>
    <r>
      <t>Iš viso (14 = 6 + 13)</t>
    </r>
    <r>
      <rPr>
        <vertAlign val="superscript"/>
        <sz val="9"/>
        <rFont val="Times New Roman"/>
        <family val="1"/>
        <charset val="186"/>
      </rPr>
      <t>1</t>
    </r>
  </si>
  <si>
    <t>Laidojimo išlaidų kompensacija mirus nepriklausomybės gynėjui, pripažintam nedarbingu ar iš dalies darbingu (iki 2005 m. liepos 1 d. - invalidui) dėl 1991 m. sausio 11-13 d. ir po to vykdytos SSRS agresijos</t>
  </si>
  <si>
    <r>
      <t xml:space="preserve">2 </t>
    </r>
    <r>
      <rPr>
        <sz val="9"/>
        <rFont val="Times New Roman"/>
        <family val="1"/>
        <charset val="186"/>
      </rPr>
      <t>Vadovaujantis įstatymo 22 straipsnio 1 dalimi.</t>
    </r>
  </si>
  <si>
    <r>
      <t xml:space="preserve">3 </t>
    </r>
    <r>
      <rPr>
        <sz val="9"/>
        <rFont val="Times New Roman"/>
        <family val="1"/>
        <charset val="186"/>
      </rPr>
      <t>Vadovaujantis  įstatymo 10 straipsnio 2 dalimi.</t>
    </r>
  </si>
  <si>
    <r>
      <t xml:space="preserve">4 </t>
    </r>
    <r>
      <rPr>
        <sz val="9"/>
        <rFont val="Times New Roman"/>
        <family val="1"/>
        <charset val="186"/>
      </rPr>
      <t>Vadovaujantis įstatymo 10 straipsnio 1 dalimi.</t>
    </r>
  </si>
  <si>
    <r>
      <t xml:space="preserve">5 </t>
    </r>
    <r>
      <rPr>
        <sz val="9"/>
        <rFont val="Times New Roman"/>
        <family val="1"/>
        <charset val="186"/>
      </rPr>
      <t>Vadovaujantis  įstatymo 21 straipsnio 12 dalimi.</t>
    </r>
  </si>
  <si>
    <r>
      <rPr>
        <vertAlign val="superscript"/>
        <sz val="9"/>
        <rFont val="Times New Roman"/>
        <family val="1"/>
        <charset val="186"/>
      </rPr>
      <t xml:space="preserve">6 </t>
    </r>
    <r>
      <rPr>
        <sz val="9"/>
        <rFont val="Times New Roman"/>
        <family val="1"/>
        <charset val="186"/>
      </rPr>
      <t>Vadovaujantis  įstatymo 23 straipsnio 3 dalimi.</t>
    </r>
  </si>
  <si>
    <r>
      <rPr>
        <vertAlign val="superscript"/>
        <sz val="9"/>
        <rFont val="Times New Roman"/>
        <family val="1"/>
        <charset val="186"/>
      </rPr>
      <t xml:space="preserve">7 </t>
    </r>
    <r>
      <rPr>
        <sz val="9"/>
        <rFont val="Times New Roman"/>
        <family val="1"/>
        <charset val="186"/>
      </rPr>
      <t>Vadovaujantis  įstatymo 4 straipsnio 2 dalimi.</t>
    </r>
  </si>
  <si>
    <t>Išlaidos, eurais</t>
  </si>
  <si>
    <t>I. Piniginė socialinė parama nepasiturintiems gyventojams, teikiama vadovaujantis  Lietuvos Respublikos piniginės socialinės paramos nepasiturintiems gyventojams įstatymu (toliau − įstatymas)</t>
  </si>
  <si>
    <r>
      <t>Socialinė pašalpa (1 = 1.1 + 1.2 = 1.3 + 1.4 = 1.5 + 1.6)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</si>
  <si>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1.4.1</t>
  </si>
  <si>
    <t>1.5.</t>
  </si>
  <si>
    <t>1.5.1.</t>
  </si>
  <si>
    <r>
      <t>socialinė pašalpa, skiriama į pajamas neįskaitant dalies darbinių pajamų</t>
    </r>
    <r>
      <rPr>
        <vertAlign val="superscript"/>
        <sz val="9"/>
        <rFont val="Times New Roman"/>
        <family val="1"/>
        <charset val="186"/>
      </rPr>
      <t>8</t>
    </r>
  </si>
  <si>
    <t>1.6.</t>
  </si>
  <si>
    <t>vyrai, iš jų:</t>
  </si>
  <si>
    <t>vaikai iki 18 metų</t>
  </si>
  <si>
    <t>moterys, iš jų:</t>
  </si>
  <si>
    <t>1.5.2.</t>
  </si>
  <si>
    <t>1.5.2.1.</t>
  </si>
  <si>
    <t>1.5.2.2.</t>
  </si>
  <si>
    <t>1.5.2.3.</t>
  </si>
  <si>
    <t>1.5.2.4.</t>
  </si>
  <si>
    <t>1.5.2.5.</t>
  </si>
  <si>
    <t>15 procentų</t>
  </si>
  <si>
    <t>20 procentų</t>
  </si>
  <si>
    <t>25 procentų</t>
  </si>
  <si>
    <t>30 procentų</t>
  </si>
  <si>
    <t>35 procentų</t>
  </si>
  <si>
    <r>
      <t>būsto šildymo išlaidų kompensacijos (šilumą tiekiant centralizuotai) (2.1 = 2.1.1 + 2.1.2)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</si>
  <si>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karšto vandens išlaidų kompensacijos (2.4 = 2.4.1 + 2.4.2)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</si>
  <si>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būsto šildymo išlaidų kompensacijos, sumažintos 50 procentų</t>
    </r>
    <r>
      <rPr>
        <vertAlign val="superscript"/>
        <sz val="9"/>
        <rFont val="Times New Roman"/>
        <family val="1"/>
        <charset val="186"/>
      </rPr>
      <t>5</t>
    </r>
  </si>
  <si>
    <t>2.6.</t>
  </si>
  <si>
    <t>2.6.1.</t>
  </si>
  <si>
    <t>2.6.2.</t>
  </si>
  <si>
    <t>2.6.3.</t>
  </si>
  <si>
    <t>2.6.4.</t>
  </si>
  <si>
    <t>2.6.5.</t>
  </si>
  <si>
    <r>
      <t>būsto šildymo išlaidų kompensacijos, skiriamos į pajamas neįskaitant dalies darbinių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</si>
  <si>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Savivaldybės tarybos sprendimu skirta socialinė pašalpa ir  kompensacijos (4 = 4.1 + 4.2 + 4.3 + 4.4 + 4.5 + 4.6 + 4.7 + 4.8 + 4.9 + 4.10)</t>
    </r>
    <r>
      <rPr>
        <vertAlign val="superscript"/>
        <sz val="9"/>
        <rFont val="Times New Roman"/>
        <family val="1"/>
        <charset val="186"/>
      </rPr>
      <t>6:</t>
    </r>
  </si>
  <si>
    <t>socialinė pašalpa, teikiama vadovaujantis įstatymo 23 straipsnio 3 dalies 1 punktu</t>
  </si>
  <si>
    <t>kompensacijos, teikiamos vadovaujantis įstatymo 23 straipsnio 3 dalies 2 punktu</t>
  </si>
  <si>
    <t>kompensacijos, teikiamos vadovaujantis įstatymo 23 straipsnio 3 dalies 3 punktu</t>
  </si>
  <si>
    <t>socialinė pašalpa ir kompensacijos, teikiamos vadovaujantis įstatymo 23 straipsnio 3 dalies 4 punktu</t>
  </si>
  <si>
    <t>socialinė pašalpa, teikiama vadovaujantis įstatymo 23 straipsnio 3 dalies 5 punktu</t>
  </si>
  <si>
    <t>socialinė pašalpa, teikiama vadovaujantis įstatymo 23 straipsnio 3 dalies 6 punktu</t>
  </si>
  <si>
    <t>kompensacijos, teikiamos vadovaujantis įstatymo 23 straipsnio 3 dalies 7 punktu</t>
  </si>
  <si>
    <t>kompensacijos, teikiamos vadovaujantis įstatymo 23 straipsnio 3 dalies 8 punktu</t>
  </si>
  <si>
    <t>socialinė pašalpa ir kompensacijos, teikiamos vadovaujantis įstatymo 23 straipsnio 3 dalies 9 punktu</t>
  </si>
  <si>
    <t>socialinė pašalpa ir kompensacijos, teikiamos vadovaujantis įstatymo 23 straipsnio 3 dalies 11 punktu</t>
  </si>
  <si>
    <r>
      <t>Socialinė parama, skirta iš savivaldybės biudžeto kitais įstatyme nenumatytais atvejais (5 = 5.1 + 5.2 + 5.3 + 5.4 + 5.5 + 5.6 + 5.7 + 5.8)</t>
    </r>
    <r>
      <rPr>
        <vertAlign val="superscript"/>
        <sz val="9"/>
        <rFont val="Times New Roman"/>
        <family val="1"/>
        <charset val="186"/>
      </rPr>
      <t>7</t>
    </r>
    <r>
      <rPr>
        <sz val="9"/>
        <rFont val="Times New Roman"/>
        <family val="1"/>
        <charset val="186"/>
      </rPr>
      <t>:</t>
    </r>
  </si>
  <si>
    <t>tikslinė pašalpa</t>
  </si>
  <si>
    <t>periodinė pašalpa</t>
  </si>
  <si>
    <t>sąlyginė pašalpa</t>
  </si>
  <si>
    <t xml:space="preserve">Išlaidos piniginei socialinei paramai administruoti (jeigu administravimo išlaidos patvirtintos savivaldybės tarybos nustatyta tvarka) </t>
  </si>
  <si>
    <t>5.6.</t>
  </si>
  <si>
    <t>5.7.</t>
  </si>
  <si>
    <t>5.8.</t>
  </si>
  <si>
    <r>
      <t xml:space="preserve">5 </t>
    </r>
    <r>
      <rPr>
        <vertAlign val="superscript"/>
        <sz val="9"/>
        <rFont val="Times New Roman"/>
        <family val="1"/>
        <charset val="186"/>
      </rPr>
      <t>1</t>
    </r>
  </si>
  <si>
    <r>
      <t>Iš viso (6 = 1 + 2 + 3 + 4 + 5 + 5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)</t>
    </r>
    <r>
      <rPr>
        <b/>
        <vertAlign val="superscript"/>
        <sz val="9"/>
        <rFont val="Times New Roman"/>
        <family val="1"/>
        <charset val="186"/>
      </rPr>
      <t>1</t>
    </r>
  </si>
  <si>
    <r>
      <t xml:space="preserve">1 </t>
    </r>
    <r>
      <rPr>
        <sz val="9"/>
        <rFont val="Times New Roman"/>
        <family val="1"/>
        <charset val="186"/>
      </rPr>
      <t>Duomenys sumuojami Savivaldybių funkcijoms atlikti skirtų lėšų paskirstymo, pervedimo, naudojimo ir duomenų pateikimo tvarkos aprašo, patvirtinto Lietuvos Respublikos socialinės apsaugos ir darbo ministro 2009 m. birželio 9 d. įsakymo Nr A1-381  „Dėl Savivaldybių funkcijoms atlikti skirtų lėšų paskirstymo, pervedimo, naudojimo ir duomenų pateikimo tvarkos aprašo patvirtinimo“,  14.5 papunktyje nustatyta tvarka.</t>
    </r>
  </si>
  <si>
    <r>
      <t xml:space="preserve">8 </t>
    </r>
    <r>
      <rPr>
        <sz val="9"/>
        <rFont val="Times New Roman"/>
        <family val="1"/>
        <charset val="186"/>
      </rPr>
      <t>Vadovaujantis įstatymo 17 straipsnio 2 dalimi</t>
    </r>
  </si>
  <si>
    <t xml:space="preserve">   II. Parama mirties atveju, teikiama vadovaujantis Lietuvos Respublikos paramos mirties atveju įstatymu</t>
  </si>
  <si>
    <t xml:space="preserve">   III. Parama nepriklausomybės gynėjams, nukentėjusiems nuo 1991 m. sausio 11-13 d. ir po to vykdytos SSRS agresijos, bei jų šeimoms, teikiama vadovaujantis Lietuvos Respublikos kompensacijų neprikausomybės gynėjams, nukentėjusiems nuo 1991 m. sausio 11-13 d. ir po to vykdytos SSRS agresijos, bei jų šeimoms įstatymu</t>
  </si>
  <si>
    <t>Livonijos g. 4, Joniškis</t>
  </si>
  <si>
    <t>I</t>
  </si>
  <si>
    <t>Sausio mėn.</t>
  </si>
  <si>
    <t>Vasario mėn.</t>
  </si>
  <si>
    <t>Kovo mėn.</t>
  </si>
  <si>
    <t>Eur</t>
  </si>
  <si>
    <t>Administracijos direktorius</t>
  </si>
  <si>
    <t>Aivaras Rudnickas</t>
  </si>
  <si>
    <t>Socialinės paramos ir sveikatos skyriaus vedėja</t>
  </si>
  <si>
    <t>Laima Klemienė</t>
  </si>
  <si>
    <t>Buhalterė Aistė Butautė, (8 426) 69154, aiste.butaute@joniskis.lt</t>
  </si>
  <si>
    <t>Joniškio rajono savivaldybės administracijos Socialinės paramos ir sveikatos skyrius, Livonijos g. 4, Joniškis, 8 426 69154, savivaldybe@joniskis.lt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</si>
</sst>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1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Protection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1" fillId="0" borderId="0" xfId="0" applyFont="1"/>
    <xf numFmtId="1" fontId="1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 wrapText="1"/>
      <protection locked="0"/>
    </xf>
    <xf numFmtId="1" fontId="1" fillId="0" borderId="2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vertical="top" wrapText="1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6" fillId="0" borderId="0" xfId="0" applyFont="1" applyProtection="1"/>
    <xf numFmtId="0" fontId="6" fillId="0" borderId="0" xfId="0" applyFont="1" applyAlignment="1" applyProtection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4" fillId="0" borderId="0" xfId="0" applyFont="1" applyProtection="1"/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6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 wrapText="1"/>
    </xf>
    <xf numFmtId="0" fontId="0" fillId="0" borderId="7" xfId="0" applyBorder="1" applyProtection="1"/>
    <xf numFmtId="0" fontId="0" fillId="0" borderId="7" xfId="0" applyBorder="1"/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1" fontId="9" fillId="0" borderId="2" xfId="0" applyNumberFormat="1" applyFont="1" applyBorder="1" applyAlignment="1" applyProtection="1">
      <alignment horizontal="right" vertical="top"/>
      <protection locked="0"/>
    </xf>
    <xf numFmtId="0" fontId="4" fillId="0" borderId="6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1" fontId="1" fillId="0" borderId="2" xfId="0" applyNumberFormat="1" applyFont="1" applyBorder="1" applyAlignment="1" applyProtection="1">
      <alignment horizontal="center" vertical="top"/>
      <protection locked="0"/>
    </xf>
    <xf numFmtId="1" fontId="3" fillId="0" borderId="2" xfId="0" applyNumberFormat="1" applyFont="1" applyBorder="1" applyAlignment="1" applyProtection="1">
      <alignment horizontal="center" vertical="top"/>
      <protection locked="0"/>
    </xf>
    <xf numFmtId="0" fontId="5" fillId="2" borderId="0" xfId="0" applyFont="1" applyFill="1" applyAlignment="1">
      <alignment vertical="top"/>
    </xf>
    <xf numFmtId="3" fontId="0" fillId="0" borderId="0" xfId="0" applyNumberFormat="1"/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" fontId="1" fillId="0" borderId="2" xfId="0" applyNumberFormat="1" applyFont="1" applyFill="1" applyBorder="1" applyAlignment="1" applyProtection="1">
      <alignment horizontal="right" vertical="top"/>
      <protection locked="0"/>
    </xf>
    <xf numFmtId="0" fontId="5" fillId="2" borderId="8" xfId="0" applyFont="1" applyFill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9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"/>
  <sheetViews>
    <sheetView tabSelected="1" topLeftCell="A79" zoomScaleNormal="100" workbookViewId="0">
      <selection activeCell="C81" sqref="C81:N81"/>
    </sheetView>
  </sheetViews>
  <sheetFormatPr defaultColWidth="9.109375" defaultRowHeight="13.2" x14ac:dyDescent="0.25"/>
  <cols>
    <col min="1" max="1" width="6.33203125" style="1" customWidth="1"/>
    <col min="2" max="2" width="70.44140625" style="1" customWidth="1"/>
    <col min="3" max="3" width="9" style="1" customWidth="1"/>
    <col min="4" max="4" width="9.44140625" style="1" customWidth="1"/>
    <col min="5" max="5" width="10" style="1" customWidth="1"/>
    <col min="6" max="6" width="8" style="1" customWidth="1"/>
    <col min="7" max="7" width="9.44140625" style="1" customWidth="1"/>
    <col min="8" max="8" width="9.109375" style="1" bestFit="1"/>
    <col min="9" max="9" width="7.6640625" style="1" bestFit="1" customWidth="1"/>
    <col min="10" max="10" width="9.109375" style="1" customWidth="1"/>
    <col min="11" max="11" width="9.109375" style="1" bestFit="1"/>
    <col min="12" max="12" width="8.44140625" style="1" customWidth="1"/>
    <col min="13" max="13" width="10.6640625" style="1" customWidth="1"/>
    <col min="14" max="14" width="12.5546875" style="1" customWidth="1"/>
    <col min="15" max="16384" width="9.109375" style="1"/>
  </cols>
  <sheetData>
    <row r="1" spans="1:15" s="15" customFormat="1" ht="12" x14ac:dyDescent="0.25">
      <c r="A1" s="17"/>
      <c r="J1" s="19" t="s">
        <v>97</v>
      </c>
      <c r="K1" s="18"/>
    </row>
    <row r="2" spans="1:15" s="15" customFormat="1" ht="12" x14ac:dyDescent="0.25">
      <c r="A2" s="17"/>
      <c r="J2" s="19" t="s">
        <v>98</v>
      </c>
      <c r="K2" s="18"/>
    </row>
    <row r="3" spans="1:15" s="15" customFormat="1" ht="12" x14ac:dyDescent="0.25">
      <c r="A3" s="17"/>
      <c r="J3" s="19" t="s">
        <v>63</v>
      </c>
      <c r="K3" s="18"/>
    </row>
    <row r="4" spans="1:15" s="15" customFormat="1" ht="12" x14ac:dyDescent="0.25">
      <c r="A4" s="17"/>
      <c r="K4" s="18"/>
    </row>
    <row r="5" spans="1:15" s="15" customFormat="1" ht="12" x14ac:dyDescent="0.25">
      <c r="A5" s="17"/>
      <c r="K5" s="18"/>
    </row>
    <row r="6" spans="1:15" s="15" customFormat="1" ht="12" x14ac:dyDescent="0.25">
      <c r="A6" s="17"/>
      <c r="K6" s="18"/>
    </row>
    <row r="7" spans="1:15" s="15" customFormat="1" ht="12" x14ac:dyDescent="0.25">
      <c r="K7" s="19"/>
    </row>
    <row r="8" spans="1:15" s="15" customFormat="1" x14ac:dyDescent="0.25">
      <c r="A8" s="20"/>
      <c r="B8" s="66" t="str">
        <f>Parametrai!B7</f>
        <v>Joniškio rajono savivaldybės administracijos Socialinės paramos ir sveikatos skyrius, Livonijos g. 4, Joniškis, 8 426 69154, savivaldybe@joniskis.lt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20"/>
    </row>
    <row r="9" spans="1:15" s="15" customFormat="1" ht="12" x14ac:dyDescent="0.2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</row>
    <row r="10" spans="1:15" s="15" customFormat="1" ht="12" x14ac:dyDescent="0.25">
      <c r="A10" s="24" t="s">
        <v>36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5" s="15" customFormat="1" ht="12" x14ac:dyDescent="0.25">
      <c r="A11" s="24" t="s">
        <v>37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5" s="15" customFormat="1" ht="11.4" x14ac:dyDescent="0.2"/>
    <row r="13" spans="1:15" s="15" customFormat="1" ht="11.4" x14ac:dyDescent="0.2">
      <c r="A13" s="71" t="str">
        <f>CONCATENATE(Parametrai!B11," METŲ ",Parametrai!B12," KETVIRČIO")</f>
        <v>2018 METŲ I KETVIRČIO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</row>
    <row r="14" spans="1:15" s="15" customFormat="1" ht="11.4" x14ac:dyDescent="0.2">
      <c r="A14" s="70" t="s">
        <v>86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</row>
    <row r="15" spans="1:15" s="15" customFormat="1" ht="12" x14ac:dyDescent="0.25">
      <c r="A15" s="21"/>
      <c r="B15" s="21"/>
      <c r="C15" s="21"/>
      <c r="D15" s="21"/>
      <c r="E15" s="67">
        <f>Parametrai!B16</f>
        <v>43201</v>
      </c>
      <c r="F15" s="67"/>
      <c r="G15" s="22" t="s">
        <v>18</v>
      </c>
      <c r="H15" s="21"/>
      <c r="I15" s="21"/>
      <c r="J15" s="21"/>
      <c r="K15" s="21"/>
      <c r="L15" s="21"/>
      <c r="M15" s="21"/>
      <c r="N15" s="21"/>
    </row>
    <row r="16" spans="1:15" s="15" customFormat="1" ht="11.4" x14ac:dyDescent="0.2"/>
    <row r="17" spans="1:14" ht="12.75" customHeight="1" x14ac:dyDescent="0.25">
      <c r="A17" s="58"/>
      <c r="B17" s="58" t="s">
        <v>0</v>
      </c>
      <c r="C17" s="61" t="str">
        <f>Parametrai!B13</f>
        <v>Sausio mėn.</v>
      </c>
      <c r="D17" s="62"/>
      <c r="E17" s="63"/>
      <c r="F17" s="61" t="str">
        <f>Parametrai!B14</f>
        <v>Vasario mėn.</v>
      </c>
      <c r="G17" s="62"/>
      <c r="H17" s="63"/>
      <c r="I17" s="61" t="str">
        <f>Parametrai!B15</f>
        <v>Kovo mėn.</v>
      </c>
      <c r="J17" s="62"/>
      <c r="K17" s="63"/>
      <c r="L17" s="68" t="s">
        <v>1</v>
      </c>
      <c r="M17" s="64"/>
      <c r="N17" s="65"/>
    </row>
    <row r="18" spans="1:14" ht="45.6" x14ac:dyDescent="0.25">
      <c r="A18" s="59"/>
      <c r="B18" s="60"/>
      <c r="C18" s="2" t="s">
        <v>2</v>
      </c>
      <c r="D18" s="2" t="s">
        <v>65</v>
      </c>
      <c r="E18" s="2" t="s">
        <v>114</v>
      </c>
      <c r="F18" s="2" t="s">
        <v>2</v>
      </c>
      <c r="G18" s="2" t="s">
        <v>65</v>
      </c>
      <c r="H18" s="2" t="s">
        <v>114</v>
      </c>
      <c r="I18" s="2" t="s">
        <v>2</v>
      </c>
      <c r="J18" s="2" t="s">
        <v>65</v>
      </c>
      <c r="K18" s="2" t="s">
        <v>114</v>
      </c>
      <c r="L18" s="2" t="s">
        <v>2</v>
      </c>
      <c r="M18" s="2" t="s">
        <v>65</v>
      </c>
      <c r="N18" s="2" t="s">
        <v>114</v>
      </c>
    </row>
    <row r="19" spans="1:14" ht="27" customHeight="1" x14ac:dyDescent="0.25">
      <c r="A19" s="52"/>
      <c r="B19" s="45"/>
      <c r="C19" s="64" t="s">
        <v>115</v>
      </c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5"/>
    </row>
    <row r="20" spans="1:14" ht="14.4" x14ac:dyDescent="0.25">
      <c r="A20" s="34" t="s">
        <v>38</v>
      </c>
      <c r="B20" s="31" t="s">
        <v>116</v>
      </c>
      <c r="C20" s="7">
        <v>1151</v>
      </c>
      <c r="D20" s="7">
        <v>622</v>
      </c>
      <c r="E20" s="7">
        <v>72347</v>
      </c>
      <c r="F20" s="7">
        <v>1270</v>
      </c>
      <c r="G20" s="7">
        <v>697</v>
      </c>
      <c r="H20" s="7">
        <v>102255</v>
      </c>
      <c r="I20" s="7">
        <v>1381</v>
      </c>
      <c r="J20" s="7">
        <v>741</v>
      </c>
      <c r="K20" s="7">
        <v>113652</v>
      </c>
      <c r="L20" s="7">
        <v>1568</v>
      </c>
      <c r="M20" s="7">
        <v>833</v>
      </c>
      <c r="N20" s="7">
        <f>+E20+H20+K20</f>
        <v>288254</v>
      </c>
    </row>
    <row r="21" spans="1:14" x14ac:dyDescent="0.25">
      <c r="A21" s="31" t="s">
        <v>3</v>
      </c>
      <c r="B21" s="31" t="s">
        <v>35</v>
      </c>
      <c r="C21" s="7">
        <v>1151</v>
      </c>
      <c r="D21" s="7">
        <v>622</v>
      </c>
      <c r="E21" s="7">
        <v>68784</v>
      </c>
      <c r="F21" s="7">
        <v>1270</v>
      </c>
      <c r="G21" s="7">
        <v>697</v>
      </c>
      <c r="H21" s="7">
        <v>98117</v>
      </c>
      <c r="I21" s="7">
        <v>1381</v>
      </c>
      <c r="J21" s="7">
        <v>741</v>
      </c>
      <c r="K21" s="7">
        <v>107551</v>
      </c>
      <c r="L21" s="7">
        <v>1568</v>
      </c>
      <c r="M21" s="7">
        <v>833</v>
      </c>
      <c r="N21" s="7">
        <f t="shared" ref="N21:N78" si="0">+E21+H21+K21</f>
        <v>274452</v>
      </c>
    </row>
    <row r="22" spans="1:14" ht="14.4" x14ac:dyDescent="0.25">
      <c r="A22" s="31" t="s">
        <v>4</v>
      </c>
      <c r="B22" s="31" t="s">
        <v>73</v>
      </c>
      <c r="C22" s="7">
        <v>87</v>
      </c>
      <c r="D22" s="7">
        <v>36</v>
      </c>
      <c r="E22" s="7">
        <v>3563</v>
      </c>
      <c r="F22" s="7">
        <v>87</v>
      </c>
      <c r="G22" s="7">
        <v>38</v>
      </c>
      <c r="H22" s="7">
        <v>4138</v>
      </c>
      <c r="I22" s="7">
        <v>124</v>
      </c>
      <c r="J22" s="7">
        <v>48</v>
      </c>
      <c r="K22" s="7">
        <v>6101</v>
      </c>
      <c r="L22" s="7">
        <v>134</v>
      </c>
      <c r="M22" s="7">
        <v>53</v>
      </c>
      <c r="N22" s="7">
        <f t="shared" si="0"/>
        <v>13802</v>
      </c>
    </row>
    <row r="23" spans="1:14" x14ac:dyDescent="0.25">
      <c r="A23" s="31" t="s">
        <v>66</v>
      </c>
      <c r="B23" s="31" t="s">
        <v>122</v>
      </c>
      <c r="C23" s="7">
        <v>591</v>
      </c>
      <c r="D23" s="47" t="s">
        <v>15</v>
      </c>
      <c r="E23" s="47" t="s">
        <v>15</v>
      </c>
      <c r="F23" s="7">
        <v>661</v>
      </c>
      <c r="G23" s="47" t="s">
        <v>15</v>
      </c>
      <c r="H23" s="47" t="s">
        <v>15</v>
      </c>
      <c r="I23" s="7">
        <v>714</v>
      </c>
      <c r="J23" s="47" t="s">
        <v>15</v>
      </c>
      <c r="K23" s="47" t="s">
        <v>15</v>
      </c>
      <c r="L23" s="7">
        <v>811</v>
      </c>
      <c r="M23" s="47" t="s">
        <v>15</v>
      </c>
      <c r="N23" s="7" t="s">
        <v>15</v>
      </c>
    </row>
    <row r="24" spans="1:14" x14ac:dyDescent="0.25">
      <c r="A24" s="31" t="s">
        <v>75</v>
      </c>
      <c r="B24" s="31" t="s">
        <v>123</v>
      </c>
      <c r="C24" s="7">
        <v>185</v>
      </c>
      <c r="D24" s="47" t="s">
        <v>15</v>
      </c>
      <c r="E24" s="47" t="s">
        <v>15</v>
      </c>
      <c r="F24" s="7">
        <v>193</v>
      </c>
      <c r="G24" s="47" t="s">
        <v>15</v>
      </c>
      <c r="H24" s="47" t="s">
        <v>15</v>
      </c>
      <c r="I24" s="7">
        <v>216</v>
      </c>
      <c r="J24" s="47" t="s">
        <v>15</v>
      </c>
      <c r="K24" s="47" t="s">
        <v>15</v>
      </c>
      <c r="L24" s="7">
        <v>251</v>
      </c>
      <c r="M24" s="47" t="s">
        <v>15</v>
      </c>
      <c r="N24" s="7" t="s">
        <v>15</v>
      </c>
    </row>
    <row r="25" spans="1:14" x14ac:dyDescent="0.25">
      <c r="A25" s="31" t="s">
        <v>67</v>
      </c>
      <c r="B25" s="31" t="s">
        <v>124</v>
      </c>
      <c r="C25" s="7">
        <v>560</v>
      </c>
      <c r="D25" s="47" t="s">
        <v>15</v>
      </c>
      <c r="E25" s="47" t="s">
        <v>15</v>
      </c>
      <c r="F25" s="7">
        <v>609</v>
      </c>
      <c r="G25" s="47" t="s">
        <v>15</v>
      </c>
      <c r="H25" s="47" t="s">
        <v>15</v>
      </c>
      <c r="I25" s="7">
        <v>667</v>
      </c>
      <c r="J25" s="47" t="s">
        <v>15</v>
      </c>
      <c r="K25" s="47" t="s">
        <v>15</v>
      </c>
      <c r="L25" s="7">
        <v>757</v>
      </c>
      <c r="M25" s="47" t="s">
        <v>15</v>
      </c>
      <c r="N25" s="7" t="s">
        <v>15</v>
      </c>
    </row>
    <row r="26" spans="1:14" x14ac:dyDescent="0.25">
      <c r="A26" s="31" t="s">
        <v>117</v>
      </c>
      <c r="B26" s="31" t="s">
        <v>123</v>
      </c>
      <c r="C26" s="7">
        <v>172</v>
      </c>
      <c r="D26" s="47" t="s">
        <v>15</v>
      </c>
      <c r="E26" s="47" t="s">
        <v>15</v>
      </c>
      <c r="F26" s="7">
        <v>178</v>
      </c>
      <c r="G26" s="47" t="s">
        <v>15</v>
      </c>
      <c r="H26" s="47" t="s">
        <v>15</v>
      </c>
      <c r="I26" s="7">
        <v>194</v>
      </c>
      <c r="J26" s="47" t="s">
        <v>15</v>
      </c>
      <c r="K26" s="47" t="s">
        <v>15</v>
      </c>
      <c r="L26" s="7">
        <v>233</v>
      </c>
      <c r="M26" s="47" t="s">
        <v>15</v>
      </c>
      <c r="N26" s="7" t="s">
        <v>15</v>
      </c>
    </row>
    <row r="27" spans="1:14" x14ac:dyDescent="0.25">
      <c r="A27" s="31" t="s">
        <v>118</v>
      </c>
      <c r="B27" s="31" t="s">
        <v>74</v>
      </c>
      <c r="C27" s="7">
        <v>1151</v>
      </c>
      <c r="D27" s="7">
        <v>622</v>
      </c>
      <c r="E27" s="7">
        <v>72347</v>
      </c>
      <c r="F27" s="7">
        <v>1270</v>
      </c>
      <c r="G27" s="7">
        <v>697</v>
      </c>
      <c r="H27" s="7">
        <v>102255</v>
      </c>
      <c r="I27" s="7">
        <v>1381</v>
      </c>
      <c r="J27" s="7">
        <v>741</v>
      </c>
      <c r="K27" s="7">
        <v>113652</v>
      </c>
      <c r="L27" s="7">
        <v>1568</v>
      </c>
      <c r="M27" s="7">
        <v>833</v>
      </c>
      <c r="N27" s="7">
        <f t="shared" si="0"/>
        <v>288254</v>
      </c>
    </row>
    <row r="28" spans="1:14" ht="14.4" x14ac:dyDescent="0.25">
      <c r="A28" s="31" t="s">
        <v>119</v>
      </c>
      <c r="B28" s="46" t="s">
        <v>76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f t="shared" si="0"/>
        <v>0</v>
      </c>
    </row>
    <row r="29" spans="1:14" ht="14.4" x14ac:dyDescent="0.25">
      <c r="A29" s="31" t="s">
        <v>125</v>
      </c>
      <c r="B29" s="46" t="s">
        <v>120</v>
      </c>
      <c r="C29" s="7">
        <v>0</v>
      </c>
      <c r="D29" s="7">
        <v>0</v>
      </c>
      <c r="E29" s="7">
        <v>0</v>
      </c>
      <c r="F29" s="7">
        <v>84</v>
      </c>
      <c r="G29" s="7">
        <v>21</v>
      </c>
      <c r="H29" s="7">
        <v>2875</v>
      </c>
      <c r="I29" s="7">
        <v>173</v>
      </c>
      <c r="J29" s="7">
        <v>39</v>
      </c>
      <c r="K29" s="7">
        <v>7499</v>
      </c>
      <c r="L29" s="7">
        <v>178</v>
      </c>
      <c r="M29" s="7">
        <v>41</v>
      </c>
      <c r="N29" s="7">
        <f t="shared" si="0"/>
        <v>10374</v>
      </c>
    </row>
    <row r="30" spans="1:14" x14ac:dyDescent="0.25">
      <c r="A30" s="31" t="s">
        <v>126</v>
      </c>
      <c r="B30" s="34" t="s">
        <v>131</v>
      </c>
      <c r="C30" s="7">
        <v>0</v>
      </c>
      <c r="D30" s="7">
        <v>0</v>
      </c>
      <c r="E30" s="7">
        <v>0</v>
      </c>
      <c r="F30" s="7">
        <v>4</v>
      </c>
      <c r="G30" s="7">
        <v>2</v>
      </c>
      <c r="H30" s="7">
        <v>210</v>
      </c>
      <c r="I30" s="7">
        <v>6</v>
      </c>
      <c r="J30" s="7">
        <v>3</v>
      </c>
      <c r="K30" s="7">
        <v>355</v>
      </c>
      <c r="L30" s="7">
        <v>8</v>
      </c>
      <c r="M30" s="7">
        <v>4</v>
      </c>
      <c r="N30" s="7">
        <f t="shared" si="0"/>
        <v>565</v>
      </c>
    </row>
    <row r="31" spans="1:14" x14ac:dyDescent="0.25">
      <c r="A31" s="31" t="s">
        <v>127</v>
      </c>
      <c r="B31" s="34" t="s">
        <v>132</v>
      </c>
      <c r="C31" s="7">
        <v>0</v>
      </c>
      <c r="D31" s="7">
        <v>0</v>
      </c>
      <c r="E31" s="7">
        <v>0</v>
      </c>
      <c r="F31" s="7">
        <v>47</v>
      </c>
      <c r="G31" s="7">
        <v>14</v>
      </c>
      <c r="H31" s="7">
        <v>1337</v>
      </c>
      <c r="I31" s="7">
        <v>70</v>
      </c>
      <c r="J31" s="7">
        <v>20</v>
      </c>
      <c r="K31" s="7">
        <v>2207</v>
      </c>
      <c r="L31" s="7">
        <v>73</v>
      </c>
      <c r="M31" s="7">
        <v>21</v>
      </c>
      <c r="N31" s="7">
        <f t="shared" si="0"/>
        <v>3544</v>
      </c>
    </row>
    <row r="32" spans="1:14" x14ac:dyDescent="0.25">
      <c r="A32" s="31" t="s">
        <v>128</v>
      </c>
      <c r="B32" s="34" t="s">
        <v>133</v>
      </c>
      <c r="C32" s="7">
        <v>0</v>
      </c>
      <c r="D32" s="7">
        <v>0</v>
      </c>
      <c r="E32" s="7">
        <v>0</v>
      </c>
      <c r="F32" s="7">
        <v>33</v>
      </c>
      <c r="G32" s="7">
        <v>5</v>
      </c>
      <c r="H32" s="7">
        <v>1328</v>
      </c>
      <c r="I32" s="7">
        <v>88</v>
      </c>
      <c r="J32" s="7">
        <v>13</v>
      </c>
      <c r="K32" s="7">
        <v>4619</v>
      </c>
      <c r="L32" s="7">
        <v>88</v>
      </c>
      <c r="M32" s="7">
        <v>13</v>
      </c>
      <c r="N32" s="7">
        <f t="shared" si="0"/>
        <v>5947</v>
      </c>
    </row>
    <row r="33" spans="1:14" x14ac:dyDescent="0.25">
      <c r="A33" s="31" t="s">
        <v>129</v>
      </c>
      <c r="B33" s="34" t="s">
        <v>134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5</v>
      </c>
      <c r="J33" s="7">
        <v>2</v>
      </c>
      <c r="K33" s="7">
        <v>231</v>
      </c>
      <c r="L33" s="7">
        <v>5</v>
      </c>
      <c r="M33" s="7">
        <v>2</v>
      </c>
      <c r="N33" s="7">
        <f t="shared" si="0"/>
        <v>231</v>
      </c>
    </row>
    <row r="34" spans="1:14" x14ac:dyDescent="0.25">
      <c r="A34" s="31" t="s">
        <v>130</v>
      </c>
      <c r="B34" s="34" t="s">
        <v>135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4</v>
      </c>
      <c r="J34" s="7">
        <v>1</v>
      </c>
      <c r="K34" s="7">
        <v>87</v>
      </c>
      <c r="L34" s="7">
        <v>4</v>
      </c>
      <c r="M34" s="7">
        <v>1</v>
      </c>
      <c r="N34" s="7">
        <f t="shared" si="0"/>
        <v>87</v>
      </c>
    </row>
    <row r="35" spans="1:14" ht="14.4" x14ac:dyDescent="0.25">
      <c r="A35" s="31" t="s">
        <v>121</v>
      </c>
      <c r="B35" s="31" t="s">
        <v>88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f t="shared" si="0"/>
        <v>0</v>
      </c>
    </row>
    <row r="36" spans="1:14" ht="15.75" customHeight="1" x14ac:dyDescent="0.25">
      <c r="A36" s="31" t="s">
        <v>39</v>
      </c>
      <c r="B36" s="31" t="s">
        <v>77</v>
      </c>
      <c r="C36" s="53">
        <f>C37+C40+C43+C46</f>
        <v>1892</v>
      </c>
      <c r="D36" s="53">
        <f t="shared" ref="D36:N36" si="1">D37+D40+D43+D46</f>
        <v>1298</v>
      </c>
      <c r="E36" s="53">
        <f t="shared" si="1"/>
        <v>41977</v>
      </c>
      <c r="F36" s="53">
        <f t="shared" si="1"/>
        <v>2621</v>
      </c>
      <c r="G36" s="53">
        <f t="shared" si="1"/>
        <v>1760</v>
      </c>
      <c r="H36" s="53">
        <f t="shared" si="1"/>
        <v>106569</v>
      </c>
      <c r="I36" s="53">
        <f t="shared" si="1"/>
        <v>2105</v>
      </c>
      <c r="J36" s="53">
        <f t="shared" si="1"/>
        <v>1373</v>
      </c>
      <c r="K36" s="53">
        <f t="shared" si="1"/>
        <v>43183</v>
      </c>
      <c r="L36" s="53">
        <f t="shared" si="1"/>
        <v>3475</v>
      </c>
      <c r="M36" s="53">
        <f t="shared" si="1"/>
        <v>2231</v>
      </c>
      <c r="N36" s="53">
        <f t="shared" si="1"/>
        <v>191729</v>
      </c>
    </row>
    <row r="37" spans="1:14" ht="16.5" customHeight="1" x14ac:dyDescent="0.25">
      <c r="A37" s="31" t="s">
        <v>5</v>
      </c>
      <c r="B37" s="31" t="s">
        <v>136</v>
      </c>
      <c r="C37" s="7">
        <v>859</v>
      </c>
      <c r="D37" s="7">
        <v>616</v>
      </c>
      <c r="E37" s="7">
        <v>28075</v>
      </c>
      <c r="F37" s="7">
        <v>882</v>
      </c>
      <c r="G37" s="7">
        <v>626</v>
      </c>
      <c r="H37" s="7">
        <v>29164</v>
      </c>
      <c r="I37" s="7">
        <v>913</v>
      </c>
      <c r="J37" s="7">
        <v>628</v>
      </c>
      <c r="K37" s="7">
        <v>26997</v>
      </c>
      <c r="L37" s="7">
        <v>999</v>
      </c>
      <c r="M37" s="7">
        <v>684</v>
      </c>
      <c r="N37" s="7">
        <f t="shared" si="0"/>
        <v>84236</v>
      </c>
    </row>
    <row r="38" spans="1:14" ht="15" customHeight="1" x14ac:dyDescent="0.25">
      <c r="A38" s="31" t="s">
        <v>6</v>
      </c>
      <c r="B38" s="31" t="s">
        <v>78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f t="shared" si="0"/>
        <v>0</v>
      </c>
    </row>
    <row r="39" spans="1:14" x14ac:dyDescent="0.25">
      <c r="A39" s="31" t="s">
        <v>7</v>
      </c>
      <c r="B39" s="31" t="s">
        <v>79</v>
      </c>
      <c r="C39" s="7">
        <v>859</v>
      </c>
      <c r="D39" s="7">
        <v>616</v>
      </c>
      <c r="E39" s="7">
        <v>28075</v>
      </c>
      <c r="F39" s="7">
        <v>882</v>
      </c>
      <c r="G39" s="7">
        <v>626</v>
      </c>
      <c r="H39" s="7">
        <v>29164</v>
      </c>
      <c r="I39" s="7">
        <v>913</v>
      </c>
      <c r="J39" s="7">
        <v>628</v>
      </c>
      <c r="K39" s="7">
        <v>26997</v>
      </c>
      <c r="L39" s="7">
        <v>999</v>
      </c>
      <c r="M39" s="7">
        <v>684</v>
      </c>
      <c r="N39" s="7">
        <f t="shared" si="0"/>
        <v>84236</v>
      </c>
    </row>
    <row r="40" spans="1:14" ht="14.4" x14ac:dyDescent="0.25">
      <c r="A40" s="31" t="s">
        <v>8</v>
      </c>
      <c r="B40" s="31" t="s">
        <v>95</v>
      </c>
      <c r="C40" s="7">
        <v>207</v>
      </c>
      <c r="D40" s="7">
        <v>88</v>
      </c>
      <c r="E40" s="7">
        <v>10741</v>
      </c>
      <c r="F40" s="7">
        <v>897</v>
      </c>
      <c r="G40" s="7">
        <v>554</v>
      </c>
      <c r="H40" s="7">
        <v>74471</v>
      </c>
      <c r="I40" s="7">
        <v>286</v>
      </c>
      <c r="J40" s="7">
        <v>116</v>
      </c>
      <c r="K40" s="7">
        <v>12999</v>
      </c>
      <c r="L40" s="7">
        <v>1224</v>
      </c>
      <c r="M40" s="7">
        <v>688</v>
      </c>
      <c r="N40" s="7">
        <f t="shared" si="0"/>
        <v>98211</v>
      </c>
    </row>
    <row r="41" spans="1:14" x14ac:dyDescent="0.25">
      <c r="A41" s="31" t="s">
        <v>40</v>
      </c>
      <c r="B41" s="31" t="s">
        <v>78</v>
      </c>
      <c r="C41" s="7">
        <v>207</v>
      </c>
      <c r="D41" s="7">
        <v>88</v>
      </c>
      <c r="E41" s="7">
        <v>10741</v>
      </c>
      <c r="F41" s="7">
        <v>897</v>
      </c>
      <c r="G41" s="7">
        <v>554</v>
      </c>
      <c r="H41" s="7">
        <v>74471</v>
      </c>
      <c r="I41" s="7">
        <v>286</v>
      </c>
      <c r="J41" s="7">
        <v>116</v>
      </c>
      <c r="K41" s="7">
        <v>12999</v>
      </c>
      <c r="L41" s="7">
        <v>1224</v>
      </c>
      <c r="M41" s="7">
        <v>688</v>
      </c>
      <c r="N41" s="7">
        <f t="shared" si="0"/>
        <v>98211</v>
      </c>
    </row>
    <row r="42" spans="1:14" x14ac:dyDescent="0.25">
      <c r="A42" s="31" t="s">
        <v>41</v>
      </c>
      <c r="B42" s="31" t="s">
        <v>80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f t="shared" si="0"/>
        <v>0</v>
      </c>
    </row>
    <row r="43" spans="1:14" ht="15.75" customHeight="1" x14ac:dyDescent="0.25">
      <c r="A43" s="31" t="s">
        <v>9</v>
      </c>
      <c r="B43" s="31" t="s">
        <v>96</v>
      </c>
      <c r="C43" s="7">
        <v>418</v>
      </c>
      <c r="D43" s="7">
        <v>278</v>
      </c>
      <c r="E43" s="7">
        <v>1067</v>
      </c>
      <c r="F43" s="7">
        <v>431</v>
      </c>
      <c r="G43" s="7">
        <v>277</v>
      </c>
      <c r="H43" s="7">
        <v>1110</v>
      </c>
      <c r="I43" s="7">
        <v>455</v>
      </c>
      <c r="J43" s="7">
        <v>294</v>
      </c>
      <c r="K43" s="7">
        <v>1051</v>
      </c>
      <c r="L43" s="7">
        <v>647</v>
      </c>
      <c r="M43" s="7">
        <v>418</v>
      </c>
      <c r="N43" s="7">
        <f t="shared" si="0"/>
        <v>3228</v>
      </c>
    </row>
    <row r="44" spans="1:14" ht="12.75" customHeight="1" x14ac:dyDescent="0.25">
      <c r="A44" s="31" t="s">
        <v>42</v>
      </c>
      <c r="B44" s="31" t="s">
        <v>78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f t="shared" si="0"/>
        <v>0</v>
      </c>
    </row>
    <row r="45" spans="1:14" x14ac:dyDescent="0.25">
      <c r="A45" s="31" t="s">
        <v>43</v>
      </c>
      <c r="B45" s="31" t="s">
        <v>81</v>
      </c>
      <c r="C45" s="7">
        <v>418</v>
      </c>
      <c r="D45" s="7">
        <v>278</v>
      </c>
      <c r="E45" s="7">
        <v>1067</v>
      </c>
      <c r="F45" s="7">
        <v>431</v>
      </c>
      <c r="G45" s="7">
        <v>277</v>
      </c>
      <c r="H45" s="7">
        <v>1110</v>
      </c>
      <c r="I45" s="7">
        <v>455</v>
      </c>
      <c r="J45" s="7">
        <v>294</v>
      </c>
      <c r="K45" s="7">
        <v>1051</v>
      </c>
      <c r="L45" s="7">
        <v>647</v>
      </c>
      <c r="M45" s="7">
        <v>418</v>
      </c>
      <c r="N45" s="7">
        <f t="shared" si="0"/>
        <v>3228</v>
      </c>
    </row>
    <row r="46" spans="1:14" ht="15" customHeight="1" x14ac:dyDescent="0.25">
      <c r="A46" s="31" t="s">
        <v>10</v>
      </c>
      <c r="B46" s="31" t="s">
        <v>137</v>
      </c>
      <c r="C46" s="7">
        <v>408</v>
      </c>
      <c r="D46" s="7">
        <v>316</v>
      </c>
      <c r="E46" s="7">
        <v>2094</v>
      </c>
      <c r="F46" s="7">
        <v>411</v>
      </c>
      <c r="G46" s="7">
        <v>303</v>
      </c>
      <c r="H46" s="7">
        <v>1824</v>
      </c>
      <c r="I46" s="7">
        <v>451</v>
      </c>
      <c r="J46" s="7">
        <v>335</v>
      </c>
      <c r="K46" s="7">
        <v>2136</v>
      </c>
      <c r="L46" s="7">
        <v>605</v>
      </c>
      <c r="M46" s="7">
        <v>441</v>
      </c>
      <c r="N46" s="7">
        <f t="shared" si="0"/>
        <v>6054</v>
      </c>
    </row>
    <row r="47" spans="1:14" x14ac:dyDescent="0.25">
      <c r="A47" s="31" t="s">
        <v>11</v>
      </c>
      <c r="B47" s="31" t="s">
        <v>78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f t="shared" si="0"/>
        <v>0</v>
      </c>
    </row>
    <row r="48" spans="1:14" ht="15" customHeight="1" x14ac:dyDescent="0.25">
      <c r="A48" s="31" t="s">
        <v>12</v>
      </c>
      <c r="B48" s="31" t="s">
        <v>82</v>
      </c>
      <c r="C48" s="7">
        <v>408</v>
      </c>
      <c r="D48" s="7">
        <v>316</v>
      </c>
      <c r="E48" s="7">
        <v>2094</v>
      </c>
      <c r="F48" s="7">
        <v>411</v>
      </c>
      <c r="G48" s="7">
        <v>303</v>
      </c>
      <c r="H48" s="7">
        <v>1824</v>
      </c>
      <c r="I48" s="7">
        <v>451</v>
      </c>
      <c r="J48" s="7">
        <v>335</v>
      </c>
      <c r="K48" s="7">
        <v>2136</v>
      </c>
      <c r="L48" s="7">
        <v>605</v>
      </c>
      <c r="M48" s="7">
        <v>441</v>
      </c>
      <c r="N48" s="7">
        <f t="shared" si="0"/>
        <v>6054</v>
      </c>
    </row>
    <row r="49" spans="1:14" ht="15" customHeight="1" x14ac:dyDescent="0.25">
      <c r="A49" s="31" t="s">
        <v>83</v>
      </c>
      <c r="B49" s="31" t="s">
        <v>138</v>
      </c>
      <c r="C49" s="7">
        <v>2</v>
      </c>
      <c r="D49" s="7">
        <v>2</v>
      </c>
      <c r="E49" s="7">
        <v>58</v>
      </c>
      <c r="F49" s="7">
        <v>2</v>
      </c>
      <c r="G49" s="7">
        <v>2</v>
      </c>
      <c r="H49" s="7">
        <v>41</v>
      </c>
      <c r="I49" s="7">
        <v>1</v>
      </c>
      <c r="J49" s="7">
        <v>1</v>
      </c>
      <c r="K49" s="7">
        <v>15</v>
      </c>
      <c r="L49" s="7">
        <v>2</v>
      </c>
      <c r="M49" s="7">
        <v>2</v>
      </c>
      <c r="N49" s="7">
        <f t="shared" si="0"/>
        <v>114</v>
      </c>
    </row>
    <row r="50" spans="1:14" ht="15" customHeight="1" x14ac:dyDescent="0.25">
      <c r="A50" s="31" t="s">
        <v>139</v>
      </c>
      <c r="B50" s="31" t="s">
        <v>145</v>
      </c>
      <c r="C50" s="7">
        <v>68</v>
      </c>
      <c r="D50" s="7">
        <v>34</v>
      </c>
      <c r="E50" s="7">
        <v>1703</v>
      </c>
      <c r="F50" s="7">
        <v>157</v>
      </c>
      <c r="G50" s="7">
        <v>80</v>
      </c>
      <c r="H50" s="7">
        <v>4744</v>
      </c>
      <c r="I50" s="7">
        <v>229</v>
      </c>
      <c r="J50" s="7">
        <v>109</v>
      </c>
      <c r="K50" s="7">
        <v>6347</v>
      </c>
      <c r="L50" s="7">
        <v>270</v>
      </c>
      <c r="M50" s="7">
        <v>126</v>
      </c>
      <c r="N50" s="7">
        <f t="shared" si="0"/>
        <v>12794</v>
      </c>
    </row>
    <row r="51" spans="1:14" ht="15" customHeight="1" x14ac:dyDescent="0.25">
      <c r="A51" s="31" t="s">
        <v>140</v>
      </c>
      <c r="B51" s="31" t="s">
        <v>131</v>
      </c>
      <c r="C51" s="7">
        <v>25</v>
      </c>
      <c r="D51" s="7">
        <v>21</v>
      </c>
      <c r="E51" s="7">
        <v>789</v>
      </c>
      <c r="F51" s="7">
        <v>61</v>
      </c>
      <c r="G51" s="7">
        <v>48</v>
      </c>
      <c r="H51" s="7">
        <v>2122</v>
      </c>
      <c r="I51" s="7">
        <v>80</v>
      </c>
      <c r="J51" s="7">
        <v>60</v>
      </c>
      <c r="K51" s="7">
        <v>2644</v>
      </c>
      <c r="L51" s="7">
        <v>93</v>
      </c>
      <c r="M51" s="7">
        <v>70</v>
      </c>
      <c r="N51" s="7">
        <f t="shared" si="0"/>
        <v>5555</v>
      </c>
    </row>
    <row r="52" spans="1:14" ht="15" customHeight="1" x14ac:dyDescent="0.25">
      <c r="A52" s="31" t="s">
        <v>141</v>
      </c>
      <c r="B52" s="31" t="s">
        <v>132</v>
      </c>
      <c r="C52" s="7">
        <v>29</v>
      </c>
      <c r="D52" s="7">
        <v>9</v>
      </c>
      <c r="E52" s="7">
        <v>485</v>
      </c>
      <c r="F52" s="7">
        <v>52</v>
      </c>
      <c r="G52" s="7">
        <v>17</v>
      </c>
      <c r="H52" s="7">
        <v>1394</v>
      </c>
      <c r="I52" s="7">
        <v>63</v>
      </c>
      <c r="J52" s="7">
        <v>21</v>
      </c>
      <c r="K52" s="7">
        <v>1379</v>
      </c>
      <c r="L52" s="7">
        <v>77</v>
      </c>
      <c r="M52" s="7">
        <v>25</v>
      </c>
      <c r="N52" s="7">
        <f t="shared" si="0"/>
        <v>3258</v>
      </c>
    </row>
    <row r="53" spans="1:14" ht="15" customHeight="1" x14ac:dyDescent="0.25">
      <c r="A53" s="31" t="s">
        <v>142</v>
      </c>
      <c r="B53" s="31" t="s">
        <v>133</v>
      </c>
      <c r="C53" s="7">
        <v>6</v>
      </c>
      <c r="D53" s="7">
        <v>1</v>
      </c>
      <c r="E53" s="7">
        <v>242</v>
      </c>
      <c r="F53" s="7">
        <v>5</v>
      </c>
      <c r="G53" s="7">
        <v>1</v>
      </c>
      <c r="H53" s="7">
        <v>17</v>
      </c>
      <c r="I53" s="7">
        <v>25</v>
      </c>
      <c r="J53" s="7">
        <v>5</v>
      </c>
      <c r="K53" s="7">
        <v>828</v>
      </c>
      <c r="L53" s="7">
        <v>31</v>
      </c>
      <c r="M53" s="7">
        <v>6</v>
      </c>
      <c r="N53" s="7">
        <f t="shared" si="0"/>
        <v>1087</v>
      </c>
    </row>
    <row r="54" spans="1:14" ht="15" customHeight="1" x14ac:dyDescent="0.25">
      <c r="A54" s="31" t="s">
        <v>143</v>
      </c>
      <c r="B54" s="31" t="s">
        <v>134</v>
      </c>
      <c r="C54" s="7">
        <v>8</v>
      </c>
      <c r="D54" s="7">
        <v>3</v>
      </c>
      <c r="E54" s="7">
        <v>187</v>
      </c>
      <c r="F54" s="7">
        <v>30</v>
      </c>
      <c r="G54" s="7">
        <v>12</v>
      </c>
      <c r="H54" s="7">
        <v>817</v>
      </c>
      <c r="I54" s="7">
        <v>49</v>
      </c>
      <c r="J54" s="7">
        <v>20</v>
      </c>
      <c r="K54" s="7">
        <v>1275</v>
      </c>
      <c r="L54" s="7">
        <v>52</v>
      </c>
      <c r="M54" s="7">
        <v>21</v>
      </c>
      <c r="N54" s="7">
        <f t="shared" si="0"/>
        <v>2279</v>
      </c>
    </row>
    <row r="55" spans="1:14" ht="15" customHeight="1" x14ac:dyDescent="0.25">
      <c r="A55" s="31" t="s">
        <v>144</v>
      </c>
      <c r="B55" s="31" t="s">
        <v>135</v>
      </c>
      <c r="C55" s="7">
        <v>0</v>
      </c>
      <c r="D55" s="7">
        <v>0</v>
      </c>
      <c r="E55" s="7">
        <v>0</v>
      </c>
      <c r="F55" s="7">
        <v>9</v>
      </c>
      <c r="G55" s="7">
        <v>2</v>
      </c>
      <c r="H55" s="7">
        <v>394</v>
      </c>
      <c r="I55" s="7">
        <v>12</v>
      </c>
      <c r="J55" s="7">
        <v>3</v>
      </c>
      <c r="K55" s="7">
        <v>221</v>
      </c>
      <c r="L55" s="7">
        <v>17</v>
      </c>
      <c r="M55" s="7">
        <v>4</v>
      </c>
      <c r="N55" s="7">
        <f t="shared" si="0"/>
        <v>615</v>
      </c>
    </row>
    <row r="56" spans="1:14" ht="26.4" x14ac:dyDescent="0.25">
      <c r="A56" s="31" t="s">
        <v>44</v>
      </c>
      <c r="B56" s="31" t="s">
        <v>84</v>
      </c>
      <c r="C56" s="7">
        <v>273</v>
      </c>
      <c r="D56" s="7">
        <v>210</v>
      </c>
      <c r="E56" s="7">
        <v>7444</v>
      </c>
      <c r="F56" s="7">
        <v>264</v>
      </c>
      <c r="G56" s="7">
        <v>205</v>
      </c>
      <c r="H56" s="7">
        <v>7171</v>
      </c>
      <c r="I56" s="7">
        <v>297</v>
      </c>
      <c r="J56" s="7">
        <v>225</v>
      </c>
      <c r="K56" s="7">
        <v>7754</v>
      </c>
      <c r="L56" s="7">
        <v>307</v>
      </c>
      <c r="M56" s="7">
        <v>232</v>
      </c>
      <c r="N56" s="7">
        <f t="shared" si="0"/>
        <v>22369</v>
      </c>
    </row>
    <row r="57" spans="1:14" ht="15" customHeight="1" x14ac:dyDescent="0.25">
      <c r="A57" s="31" t="s">
        <v>13</v>
      </c>
      <c r="B57" s="31" t="s">
        <v>57</v>
      </c>
      <c r="C57" s="7">
        <v>273</v>
      </c>
      <c r="D57" s="7">
        <v>210</v>
      </c>
      <c r="E57" s="7">
        <v>4706</v>
      </c>
      <c r="F57" s="7">
        <v>264</v>
      </c>
      <c r="G57" s="7">
        <v>205</v>
      </c>
      <c r="H57" s="7">
        <v>4537</v>
      </c>
      <c r="I57" s="7">
        <v>297</v>
      </c>
      <c r="J57" s="7">
        <v>225</v>
      </c>
      <c r="K57" s="7">
        <v>5159</v>
      </c>
      <c r="L57" s="7">
        <v>307</v>
      </c>
      <c r="M57" s="7">
        <v>232</v>
      </c>
      <c r="N57" s="7">
        <f t="shared" si="0"/>
        <v>14402</v>
      </c>
    </row>
    <row r="58" spans="1:14" ht="15" customHeight="1" x14ac:dyDescent="0.25">
      <c r="A58" s="31" t="s">
        <v>16</v>
      </c>
      <c r="B58" s="31" t="s">
        <v>58</v>
      </c>
      <c r="C58" s="7">
        <v>273</v>
      </c>
      <c r="D58" s="7">
        <v>210</v>
      </c>
      <c r="E58" s="7">
        <v>2738</v>
      </c>
      <c r="F58" s="7">
        <v>264</v>
      </c>
      <c r="G58" s="7">
        <v>205</v>
      </c>
      <c r="H58" s="7">
        <v>2634</v>
      </c>
      <c r="I58" s="7">
        <v>297</v>
      </c>
      <c r="J58" s="7">
        <v>225</v>
      </c>
      <c r="K58" s="7">
        <v>2595</v>
      </c>
      <c r="L58" s="7">
        <v>307</v>
      </c>
      <c r="M58" s="7">
        <v>232</v>
      </c>
      <c r="N58" s="7">
        <f t="shared" si="0"/>
        <v>7967</v>
      </c>
    </row>
    <row r="59" spans="1:14" ht="26.4" x14ac:dyDescent="0.25">
      <c r="A59" s="31" t="s">
        <v>45</v>
      </c>
      <c r="B59" s="31" t="s">
        <v>146</v>
      </c>
      <c r="C59" s="7">
        <v>108</v>
      </c>
      <c r="D59" s="7">
        <v>44</v>
      </c>
      <c r="E59" s="7">
        <v>5259</v>
      </c>
      <c r="F59" s="7">
        <v>145</v>
      </c>
      <c r="G59" s="7">
        <v>69</v>
      </c>
      <c r="H59" s="7">
        <v>9541</v>
      </c>
      <c r="I59" s="7">
        <v>122</v>
      </c>
      <c r="J59" s="7">
        <v>51</v>
      </c>
      <c r="K59" s="7">
        <v>8188</v>
      </c>
      <c r="L59" s="7">
        <v>230</v>
      </c>
      <c r="M59" s="7">
        <v>99</v>
      </c>
      <c r="N59" s="7">
        <f t="shared" si="0"/>
        <v>22988</v>
      </c>
    </row>
    <row r="60" spans="1:14" ht="15" customHeight="1" x14ac:dyDescent="0.25">
      <c r="A60" s="35" t="s">
        <v>46</v>
      </c>
      <c r="B60" s="31" t="s">
        <v>147</v>
      </c>
      <c r="C60" s="7">
        <v>15</v>
      </c>
      <c r="D60" s="7">
        <v>10</v>
      </c>
      <c r="E60" s="7">
        <v>1431</v>
      </c>
      <c r="F60" s="7">
        <v>21</v>
      </c>
      <c r="G60" s="7">
        <v>12</v>
      </c>
      <c r="H60" s="7">
        <v>1647</v>
      </c>
      <c r="I60" s="7">
        <v>18</v>
      </c>
      <c r="J60" s="7">
        <v>11</v>
      </c>
      <c r="K60" s="7">
        <v>1873</v>
      </c>
      <c r="L60" s="7">
        <v>27</v>
      </c>
      <c r="M60" s="7">
        <v>16</v>
      </c>
      <c r="N60" s="7">
        <f t="shared" si="0"/>
        <v>4951</v>
      </c>
    </row>
    <row r="61" spans="1:14" x14ac:dyDescent="0.25">
      <c r="A61" s="31" t="s">
        <v>47</v>
      </c>
      <c r="B61" s="31" t="s">
        <v>148</v>
      </c>
      <c r="C61" s="7">
        <v>14</v>
      </c>
      <c r="D61" s="7">
        <v>6</v>
      </c>
      <c r="E61" s="7">
        <v>455</v>
      </c>
      <c r="F61" s="7">
        <v>38</v>
      </c>
      <c r="G61" s="7">
        <v>23</v>
      </c>
      <c r="H61" s="7">
        <v>3064</v>
      </c>
      <c r="I61" s="7">
        <v>17</v>
      </c>
      <c r="J61" s="7">
        <v>11</v>
      </c>
      <c r="K61" s="7">
        <v>1078</v>
      </c>
      <c r="L61" s="7">
        <v>48</v>
      </c>
      <c r="M61" s="7">
        <v>30</v>
      </c>
      <c r="N61" s="7">
        <f t="shared" si="0"/>
        <v>4597</v>
      </c>
    </row>
    <row r="62" spans="1:14" x14ac:dyDescent="0.25">
      <c r="A62" s="31" t="s">
        <v>48</v>
      </c>
      <c r="B62" s="31" t="s">
        <v>149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f t="shared" si="0"/>
        <v>0</v>
      </c>
    </row>
    <row r="63" spans="1:14" x14ac:dyDescent="0.25">
      <c r="A63" s="31" t="s">
        <v>49</v>
      </c>
      <c r="B63" s="31" t="s">
        <v>150</v>
      </c>
      <c r="C63" s="7">
        <v>22</v>
      </c>
      <c r="D63" s="7">
        <v>8</v>
      </c>
      <c r="E63" s="7">
        <v>960</v>
      </c>
      <c r="F63" s="7">
        <v>31</v>
      </c>
      <c r="G63" s="7">
        <v>12</v>
      </c>
      <c r="H63" s="7">
        <v>2450</v>
      </c>
      <c r="I63" s="7">
        <v>41</v>
      </c>
      <c r="J63" s="7">
        <v>13</v>
      </c>
      <c r="K63" s="7">
        <v>3089</v>
      </c>
      <c r="L63" s="7">
        <v>49</v>
      </c>
      <c r="M63" s="7">
        <v>16</v>
      </c>
      <c r="N63" s="7">
        <f t="shared" si="0"/>
        <v>6499</v>
      </c>
    </row>
    <row r="64" spans="1:14" ht="16.5" customHeight="1" x14ac:dyDescent="0.25">
      <c r="A64" s="31" t="s">
        <v>64</v>
      </c>
      <c r="B64" s="31" t="s">
        <v>151</v>
      </c>
      <c r="C64" s="7">
        <v>3</v>
      </c>
      <c r="D64" s="7">
        <v>2</v>
      </c>
      <c r="E64" s="7">
        <v>286</v>
      </c>
      <c r="F64" s="7">
        <v>3</v>
      </c>
      <c r="G64" s="7">
        <v>2</v>
      </c>
      <c r="H64" s="7">
        <v>342</v>
      </c>
      <c r="I64" s="7">
        <v>6</v>
      </c>
      <c r="J64" s="7">
        <v>3</v>
      </c>
      <c r="K64" s="7">
        <v>610</v>
      </c>
      <c r="L64" s="7">
        <v>6</v>
      </c>
      <c r="M64" s="7">
        <v>3</v>
      </c>
      <c r="N64" s="7">
        <f t="shared" si="0"/>
        <v>1238</v>
      </c>
    </row>
    <row r="65" spans="1:14" x14ac:dyDescent="0.25">
      <c r="A65" s="31" t="s">
        <v>85</v>
      </c>
      <c r="B65" s="31" t="s">
        <v>152</v>
      </c>
      <c r="C65" s="8">
        <v>33</v>
      </c>
      <c r="D65" s="8">
        <v>8</v>
      </c>
      <c r="E65" s="8">
        <v>520</v>
      </c>
      <c r="F65" s="8">
        <v>32</v>
      </c>
      <c r="G65" s="8">
        <v>8</v>
      </c>
      <c r="H65" s="8">
        <v>679</v>
      </c>
      <c r="I65" s="8">
        <v>18</v>
      </c>
      <c r="J65" s="8">
        <v>5</v>
      </c>
      <c r="K65" s="8">
        <v>354</v>
      </c>
      <c r="L65" s="7">
        <v>53</v>
      </c>
      <c r="M65" s="7">
        <v>13</v>
      </c>
      <c r="N65" s="7">
        <f t="shared" si="0"/>
        <v>1553</v>
      </c>
    </row>
    <row r="66" spans="1:14" x14ac:dyDescent="0.25">
      <c r="A66" s="31" t="s">
        <v>91</v>
      </c>
      <c r="B66" s="31" t="s">
        <v>153</v>
      </c>
      <c r="C66" s="8">
        <v>0</v>
      </c>
      <c r="D66" s="8">
        <v>0</v>
      </c>
      <c r="E66" s="8">
        <v>0</v>
      </c>
      <c r="F66" s="8">
        <v>6</v>
      </c>
      <c r="G66" s="8">
        <v>5</v>
      </c>
      <c r="H66" s="8">
        <v>496</v>
      </c>
      <c r="I66" s="8">
        <v>0</v>
      </c>
      <c r="J66" s="8">
        <v>0</v>
      </c>
      <c r="K66" s="8">
        <v>0</v>
      </c>
      <c r="L66" s="7">
        <v>6</v>
      </c>
      <c r="M66" s="7">
        <v>5</v>
      </c>
      <c r="N66" s="7">
        <f t="shared" si="0"/>
        <v>496</v>
      </c>
    </row>
    <row r="67" spans="1:14" x14ac:dyDescent="0.25">
      <c r="A67" s="31" t="s">
        <v>92</v>
      </c>
      <c r="B67" s="31" t="s">
        <v>154</v>
      </c>
      <c r="C67" s="8">
        <v>4</v>
      </c>
      <c r="D67" s="8">
        <v>2</v>
      </c>
      <c r="E67" s="8">
        <v>127</v>
      </c>
      <c r="F67" s="8">
        <v>4</v>
      </c>
      <c r="G67" s="8">
        <v>2</v>
      </c>
      <c r="H67" s="8">
        <v>123</v>
      </c>
      <c r="I67" s="8">
        <v>1</v>
      </c>
      <c r="J67" s="8">
        <v>1</v>
      </c>
      <c r="K67" s="8">
        <v>60</v>
      </c>
      <c r="L67" s="7">
        <v>4</v>
      </c>
      <c r="M67" s="7">
        <v>2</v>
      </c>
      <c r="N67" s="7">
        <f t="shared" si="0"/>
        <v>310</v>
      </c>
    </row>
    <row r="68" spans="1:14" ht="15" customHeight="1" x14ac:dyDescent="0.25">
      <c r="A68" s="31" t="s">
        <v>93</v>
      </c>
      <c r="B68" s="31" t="s">
        <v>155</v>
      </c>
      <c r="C68" s="8">
        <v>17</v>
      </c>
      <c r="D68" s="8">
        <v>8</v>
      </c>
      <c r="E68" s="8">
        <v>1480</v>
      </c>
      <c r="F68" s="8">
        <v>10</v>
      </c>
      <c r="G68" s="8">
        <v>5</v>
      </c>
      <c r="H68" s="8">
        <v>740</v>
      </c>
      <c r="I68" s="8">
        <v>20</v>
      </c>
      <c r="J68" s="8">
        <v>6</v>
      </c>
      <c r="K68" s="8">
        <v>1065</v>
      </c>
      <c r="L68" s="7">
        <v>36</v>
      </c>
      <c r="M68" s="7">
        <v>13</v>
      </c>
      <c r="N68" s="7">
        <f t="shared" si="0"/>
        <v>3285</v>
      </c>
    </row>
    <row r="69" spans="1:14" x14ac:dyDescent="0.25">
      <c r="A69" s="31" t="s">
        <v>94</v>
      </c>
      <c r="B69" s="31" t="s">
        <v>156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1</v>
      </c>
      <c r="K69" s="8">
        <v>59</v>
      </c>
      <c r="L69" s="7">
        <v>1</v>
      </c>
      <c r="M69" s="7">
        <v>1</v>
      </c>
      <c r="N69" s="7">
        <f t="shared" si="0"/>
        <v>59</v>
      </c>
    </row>
    <row r="70" spans="1:14" ht="26.4" x14ac:dyDescent="0.25">
      <c r="A70" s="34" t="s">
        <v>50</v>
      </c>
      <c r="B70" s="31" t="s">
        <v>157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10</v>
      </c>
      <c r="J70" s="8">
        <v>1</v>
      </c>
      <c r="K70" s="8">
        <v>158</v>
      </c>
      <c r="L70" s="7">
        <v>10</v>
      </c>
      <c r="M70" s="7">
        <v>1</v>
      </c>
      <c r="N70" s="7">
        <f t="shared" si="0"/>
        <v>158</v>
      </c>
    </row>
    <row r="71" spans="1:14" x14ac:dyDescent="0.25">
      <c r="A71" s="34" t="s">
        <v>59</v>
      </c>
      <c r="B71" s="31" t="s">
        <v>69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7">
        <v>0</v>
      </c>
      <c r="M71" s="7">
        <v>0</v>
      </c>
      <c r="N71" s="7">
        <f t="shared" si="0"/>
        <v>0</v>
      </c>
    </row>
    <row r="72" spans="1:14" x14ac:dyDescent="0.25">
      <c r="A72" s="34" t="s">
        <v>60</v>
      </c>
      <c r="B72" s="31" t="s">
        <v>158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7">
        <v>0</v>
      </c>
      <c r="M72" s="7">
        <v>0</v>
      </c>
      <c r="N72" s="7">
        <f t="shared" si="0"/>
        <v>0</v>
      </c>
    </row>
    <row r="73" spans="1:14" x14ac:dyDescent="0.25">
      <c r="A73" s="34" t="s">
        <v>61</v>
      </c>
      <c r="B73" s="31" t="s">
        <v>159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7">
        <v>0</v>
      </c>
      <c r="M73" s="7">
        <v>0</v>
      </c>
      <c r="N73" s="7">
        <f t="shared" si="0"/>
        <v>0</v>
      </c>
    </row>
    <row r="74" spans="1:14" x14ac:dyDescent="0.25">
      <c r="A74" s="34" t="s">
        <v>62</v>
      </c>
      <c r="B74" s="31" t="s">
        <v>160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7">
        <v>0</v>
      </c>
      <c r="M74" s="7">
        <v>0</v>
      </c>
      <c r="N74" s="7">
        <f t="shared" si="0"/>
        <v>0</v>
      </c>
    </row>
    <row r="75" spans="1:14" x14ac:dyDescent="0.25">
      <c r="A75" s="34" t="s">
        <v>68</v>
      </c>
      <c r="B75" s="31" t="s">
        <v>70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7">
        <v>0</v>
      </c>
      <c r="M75" s="7">
        <v>0</v>
      </c>
      <c r="N75" s="7">
        <f t="shared" si="0"/>
        <v>0</v>
      </c>
    </row>
    <row r="76" spans="1:14" x14ac:dyDescent="0.25">
      <c r="A76" s="34" t="s">
        <v>162</v>
      </c>
      <c r="B76" s="31" t="s">
        <v>71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10</v>
      </c>
      <c r="J76" s="8">
        <v>1</v>
      </c>
      <c r="K76" s="8">
        <v>158</v>
      </c>
      <c r="L76" s="7">
        <v>10</v>
      </c>
      <c r="M76" s="7">
        <v>1</v>
      </c>
      <c r="N76" s="7">
        <f t="shared" si="0"/>
        <v>158</v>
      </c>
    </row>
    <row r="77" spans="1:14" x14ac:dyDescent="0.25">
      <c r="A77" s="34" t="s">
        <v>163</v>
      </c>
      <c r="B77" s="31" t="s">
        <v>89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7">
        <v>0</v>
      </c>
      <c r="M77" s="7">
        <v>0</v>
      </c>
      <c r="N77" s="7">
        <f t="shared" si="0"/>
        <v>0</v>
      </c>
    </row>
    <row r="78" spans="1:14" x14ac:dyDescent="0.25">
      <c r="A78" s="34" t="s">
        <v>164</v>
      </c>
      <c r="B78" s="31" t="s">
        <v>72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7">
        <v>0</v>
      </c>
      <c r="M78" s="7">
        <v>0</v>
      </c>
      <c r="N78" s="7">
        <f t="shared" si="0"/>
        <v>0</v>
      </c>
    </row>
    <row r="79" spans="1:14" ht="24" x14ac:dyDescent="0.25">
      <c r="A79" s="34" t="s">
        <v>165</v>
      </c>
      <c r="B79" s="31" t="s">
        <v>161</v>
      </c>
      <c r="C79" s="48" t="s">
        <v>15</v>
      </c>
      <c r="D79" s="48" t="s">
        <v>15</v>
      </c>
      <c r="E79" s="8">
        <v>3889</v>
      </c>
      <c r="F79" s="48" t="s">
        <v>15</v>
      </c>
      <c r="G79" s="48" t="s">
        <v>15</v>
      </c>
      <c r="H79" s="8">
        <v>10659</v>
      </c>
      <c r="I79" s="48" t="s">
        <v>15</v>
      </c>
      <c r="J79" s="48" t="s">
        <v>15</v>
      </c>
      <c r="K79" s="8">
        <v>11583</v>
      </c>
      <c r="L79" s="47" t="s">
        <v>15</v>
      </c>
      <c r="M79" s="47" t="s">
        <v>15</v>
      </c>
      <c r="N79" s="7">
        <f>+E79+H79+K79</f>
        <v>26131</v>
      </c>
    </row>
    <row r="80" spans="1:14" x14ac:dyDescent="0.25">
      <c r="A80" s="28" t="s">
        <v>51</v>
      </c>
      <c r="B80" s="39" t="s">
        <v>166</v>
      </c>
      <c r="C80" s="7">
        <f>+C20+C36+C56+C59+C70</f>
        <v>3424</v>
      </c>
      <c r="D80" s="7">
        <f t="shared" ref="D80:M80" si="2">+D20+D36+D56+D59+D70</f>
        <v>2174</v>
      </c>
      <c r="E80" s="7">
        <f>+E20+E36+E56+E59+E70+E79</f>
        <v>130916</v>
      </c>
      <c r="F80" s="7">
        <f t="shared" si="2"/>
        <v>4300</v>
      </c>
      <c r="G80" s="7">
        <f t="shared" si="2"/>
        <v>2731</v>
      </c>
      <c r="H80" s="7">
        <f>+H20+H36+H56+H59+H70+H79</f>
        <v>236195</v>
      </c>
      <c r="I80" s="7">
        <f t="shared" si="2"/>
        <v>3915</v>
      </c>
      <c r="J80" s="7">
        <f t="shared" si="2"/>
        <v>2391</v>
      </c>
      <c r="K80" s="7">
        <f>+K20+K36+K56+K59+K70+K79</f>
        <v>184518</v>
      </c>
      <c r="L80" s="7">
        <f t="shared" si="2"/>
        <v>5590</v>
      </c>
      <c r="M80" s="7">
        <f t="shared" si="2"/>
        <v>3396</v>
      </c>
      <c r="N80" s="7">
        <f>+N20+N36+N56+N59+N70+N79</f>
        <v>551629</v>
      </c>
    </row>
    <row r="81" spans="1:19" ht="13.5" customHeight="1" x14ac:dyDescent="0.25">
      <c r="A81" s="29"/>
      <c r="B81" s="51"/>
      <c r="C81" s="64" t="s">
        <v>169</v>
      </c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5"/>
    </row>
    <row r="82" spans="1:19" x14ac:dyDescent="0.25">
      <c r="A82" s="27" t="s">
        <v>52</v>
      </c>
      <c r="B82" s="12" t="s">
        <v>14</v>
      </c>
      <c r="C82" s="8">
        <v>39</v>
      </c>
      <c r="D82" s="42" t="s">
        <v>15</v>
      </c>
      <c r="E82" s="43">
        <v>11856</v>
      </c>
      <c r="F82" s="8">
        <v>35</v>
      </c>
      <c r="G82" s="42" t="s">
        <v>15</v>
      </c>
      <c r="H82" s="8">
        <v>10640</v>
      </c>
      <c r="I82" s="9">
        <v>43</v>
      </c>
      <c r="J82" s="42" t="s">
        <v>15</v>
      </c>
      <c r="K82" s="9">
        <v>13072</v>
      </c>
      <c r="L82" s="9">
        <v>117</v>
      </c>
      <c r="M82" s="42" t="s">
        <v>15</v>
      </c>
      <c r="N82" s="10">
        <f>+E82+H82+K82</f>
        <v>35568</v>
      </c>
    </row>
    <row r="83" spans="1:19" ht="24" x14ac:dyDescent="0.25">
      <c r="A83" s="31" t="s">
        <v>53</v>
      </c>
      <c r="B83" s="30" t="s">
        <v>99</v>
      </c>
      <c r="C83" s="8">
        <v>1</v>
      </c>
      <c r="D83" s="42" t="s">
        <v>15</v>
      </c>
      <c r="E83" s="7">
        <v>2000</v>
      </c>
      <c r="F83" s="8">
        <v>0</v>
      </c>
      <c r="G83" s="42" t="s">
        <v>15</v>
      </c>
      <c r="H83" s="8">
        <v>0</v>
      </c>
      <c r="I83" s="9">
        <v>0</v>
      </c>
      <c r="J83" s="42" t="s">
        <v>15</v>
      </c>
      <c r="K83" s="9">
        <v>0</v>
      </c>
      <c r="L83" s="9">
        <v>1</v>
      </c>
      <c r="M83" s="42" t="s">
        <v>15</v>
      </c>
      <c r="N83" s="10">
        <f t="shared" ref="N83:N84" si="3">+E83+H83+K83</f>
        <v>2000</v>
      </c>
    </row>
    <row r="84" spans="1:19" ht="14.4" x14ac:dyDescent="0.25">
      <c r="A84" s="38" t="s">
        <v>54</v>
      </c>
      <c r="B84" s="26" t="s">
        <v>90</v>
      </c>
      <c r="C84" s="8">
        <f>+C82+C83</f>
        <v>40</v>
      </c>
      <c r="D84" s="42" t="s">
        <v>15</v>
      </c>
      <c r="E84" s="7">
        <v>13856</v>
      </c>
      <c r="F84" s="8">
        <v>35</v>
      </c>
      <c r="G84" s="42" t="s">
        <v>15</v>
      </c>
      <c r="H84" s="8">
        <v>10640</v>
      </c>
      <c r="I84" s="9">
        <v>43</v>
      </c>
      <c r="J84" s="42" t="s">
        <v>15</v>
      </c>
      <c r="K84" s="9">
        <v>13072</v>
      </c>
      <c r="L84" s="9">
        <v>118</v>
      </c>
      <c r="M84" s="42" t="s">
        <v>15</v>
      </c>
      <c r="N84" s="10">
        <f t="shared" si="3"/>
        <v>37568</v>
      </c>
    </row>
    <row r="85" spans="1:19" ht="42" customHeight="1" x14ac:dyDescent="0.25">
      <c r="A85" s="29"/>
      <c r="B85" s="40"/>
      <c r="C85" s="56" t="s">
        <v>170</v>
      </c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7"/>
    </row>
    <row r="86" spans="1:19" x14ac:dyDescent="0.25">
      <c r="A86" s="27" t="s">
        <v>55</v>
      </c>
      <c r="B86" s="41" t="s">
        <v>56</v>
      </c>
      <c r="C86" s="8">
        <v>0</v>
      </c>
      <c r="D86" s="4">
        <v>0</v>
      </c>
      <c r="E86" s="7">
        <v>0</v>
      </c>
      <c r="F86" s="8">
        <v>0</v>
      </c>
      <c r="G86" s="4">
        <v>0</v>
      </c>
      <c r="H86" s="8">
        <v>0</v>
      </c>
      <c r="I86" s="9">
        <v>0</v>
      </c>
      <c r="J86" s="4">
        <v>0</v>
      </c>
      <c r="K86" s="9">
        <v>0</v>
      </c>
      <c r="L86" s="9">
        <v>0</v>
      </c>
      <c r="M86" s="4">
        <v>0</v>
      </c>
      <c r="N86" s="10">
        <f>+E86+H86+K86</f>
        <v>0</v>
      </c>
      <c r="S86" s="33"/>
    </row>
    <row r="87" spans="1:19" ht="24" x14ac:dyDescent="0.25">
      <c r="A87" s="31" t="s">
        <v>100</v>
      </c>
      <c r="B87" s="44" t="s">
        <v>107</v>
      </c>
      <c r="C87" s="8">
        <v>0</v>
      </c>
      <c r="D87" s="4">
        <v>0</v>
      </c>
      <c r="E87" s="7">
        <v>0</v>
      </c>
      <c r="F87" s="8">
        <v>0</v>
      </c>
      <c r="G87" s="4">
        <v>0</v>
      </c>
      <c r="H87" s="8">
        <v>0</v>
      </c>
      <c r="I87" s="9">
        <v>0</v>
      </c>
      <c r="J87" s="4">
        <v>0</v>
      </c>
      <c r="K87" s="9">
        <v>0</v>
      </c>
      <c r="L87" s="9">
        <v>0</v>
      </c>
      <c r="M87" s="4">
        <v>0</v>
      </c>
      <c r="N87" s="10">
        <f t="shared" ref="N87:N90" si="4">+E87+H87+K87</f>
        <v>0</v>
      </c>
      <c r="S87" s="33"/>
    </row>
    <row r="88" spans="1:19" ht="14.4" x14ac:dyDescent="0.25">
      <c r="A88" s="39" t="s">
        <v>101</v>
      </c>
      <c r="B88" s="25" t="s">
        <v>104</v>
      </c>
      <c r="C88" s="8">
        <v>0</v>
      </c>
      <c r="D88" s="4">
        <v>0</v>
      </c>
      <c r="E88" s="7">
        <v>0</v>
      </c>
      <c r="F88" s="8">
        <v>0</v>
      </c>
      <c r="G88" s="4">
        <v>0</v>
      </c>
      <c r="H88" s="8">
        <v>0</v>
      </c>
      <c r="I88" s="9">
        <v>0</v>
      </c>
      <c r="J88" s="4">
        <v>0</v>
      </c>
      <c r="K88" s="9">
        <v>0</v>
      </c>
      <c r="L88" s="9">
        <v>0</v>
      </c>
      <c r="M88" s="4">
        <v>0</v>
      </c>
      <c r="N88" s="10">
        <f t="shared" si="4"/>
        <v>0</v>
      </c>
      <c r="S88" s="33"/>
    </row>
    <row r="89" spans="1:19" ht="14.4" x14ac:dyDescent="0.25">
      <c r="A89" s="28" t="s">
        <v>102</v>
      </c>
      <c r="B89" s="25" t="s">
        <v>105</v>
      </c>
      <c r="C89" s="3" t="s">
        <v>15</v>
      </c>
      <c r="D89" s="3" t="s">
        <v>15</v>
      </c>
      <c r="E89" s="7">
        <v>13856</v>
      </c>
      <c r="F89" s="3" t="s">
        <v>15</v>
      </c>
      <c r="G89" s="3" t="s">
        <v>15</v>
      </c>
      <c r="H89" s="7">
        <v>10640</v>
      </c>
      <c r="I89" s="3" t="s">
        <v>15</v>
      </c>
      <c r="J89" s="3" t="s">
        <v>15</v>
      </c>
      <c r="K89" s="10">
        <v>13072</v>
      </c>
      <c r="L89" s="3" t="s">
        <v>15</v>
      </c>
      <c r="M89" s="3" t="s">
        <v>15</v>
      </c>
      <c r="N89" s="10">
        <f t="shared" si="4"/>
        <v>37568</v>
      </c>
      <c r="Q89" s="33"/>
    </row>
    <row r="90" spans="1:19" ht="14.4" x14ac:dyDescent="0.25">
      <c r="A90" s="28" t="s">
        <v>103</v>
      </c>
      <c r="B90" s="26" t="s">
        <v>106</v>
      </c>
      <c r="C90" s="3" t="s">
        <v>15</v>
      </c>
      <c r="D90" s="3" t="s">
        <v>15</v>
      </c>
      <c r="E90" s="7">
        <f>+E80+E89</f>
        <v>144772</v>
      </c>
      <c r="F90" s="3" t="s">
        <v>15</v>
      </c>
      <c r="G90" s="3" t="s">
        <v>15</v>
      </c>
      <c r="H90" s="7">
        <f>+H80+H89</f>
        <v>246835</v>
      </c>
      <c r="I90" s="3" t="s">
        <v>15</v>
      </c>
      <c r="J90" s="3" t="s">
        <v>15</v>
      </c>
      <c r="K90" s="10">
        <f>+K80+K89</f>
        <v>197590</v>
      </c>
      <c r="L90" s="3" t="s">
        <v>15</v>
      </c>
      <c r="M90" s="3" t="s">
        <v>15</v>
      </c>
      <c r="N90" s="10">
        <f t="shared" si="4"/>
        <v>589197</v>
      </c>
    </row>
    <row r="91" spans="1:19" s="15" customFormat="1" ht="25.5" customHeight="1" x14ac:dyDescent="0.2">
      <c r="A91" s="54" t="s">
        <v>167</v>
      </c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</row>
    <row r="92" spans="1:19" s="15" customFormat="1" ht="15" customHeight="1" x14ac:dyDescent="0.2">
      <c r="A92" s="32" t="s">
        <v>108</v>
      </c>
    </row>
    <row r="93" spans="1:19" s="15" customFormat="1" ht="15" customHeight="1" x14ac:dyDescent="0.2">
      <c r="A93" s="32" t="s">
        <v>109</v>
      </c>
    </row>
    <row r="94" spans="1:19" s="16" customFormat="1" ht="15" customHeight="1" x14ac:dyDescent="0.2">
      <c r="A94" s="32" t="s">
        <v>110</v>
      </c>
    </row>
    <row r="95" spans="1:19" s="16" customFormat="1" ht="15.75" customHeight="1" x14ac:dyDescent="0.2">
      <c r="A95" s="32" t="s">
        <v>111</v>
      </c>
    </row>
    <row r="96" spans="1:19" s="16" customFormat="1" ht="15.75" customHeight="1" x14ac:dyDescent="0.2">
      <c r="A96" s="33" t="s">
        <v>112</v>
      </c>
    </row>
    <row r="97" spans="1:14" ht="15" customHeight="1" x14ac:dyDescent="0.25">
      <c r="A97" s="33" t="s">
        <v>113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ht="15" customHeight="1" x14ac:dyDescent="0.25">
      <c r="A98" s="49" t="s">
        <v>168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x14ac:dyDescent="0.25">
      <c r="A99" s="33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5">
      <c r="A100" s="36" t="s">
        <v>177</v>
      </c>
      <c r="B100" s="37"/>
      <c r="D100" s="36"/>
      <c r="F100" s="36" t="s">
        <v>178</v>
      </c>
      <c r="G100" s="36"/>
    </row>
    <row r="101" spans="1:14" x14ac:dyDescent="0.25">
      <c r="A101" s="6"/>
      <c r="B101"/>
      <c r="C101" s="14"/>
      <c r="D101" s="14" t="s">
        <v>17</v>
      </c>
      <c r="F101" s="6"/>
    </row>
    <row r="102" spans="1:14" x14ac:dyDescent="0.25">
      <c r="A102" s="6"/>
    </row>
    <row r="103" spans="1:14" x14ac:dyDescent="0.25">
      <c r="A103" s="36" t="s">
        <v>179</v>
      </c>
      <c r="B103" s="36"/>
      <c r="D103" s="36"/>
      <c r="F103" s="36" t="s">
        <v>180</v>
      </c>
      <c r="G103" s="36"/>
    </row>
    <row r="104" spans="1:14" x14ac:dyDescent="0.25">
      <c r="A104" s="6"/>
      <c r="C104" s="14"/>
      <c r="D104" s="14" t="s">
        <v>17</v>
      </c>
      <c r="F104" s="6"/>
    </row>
    <row r="106" spans="1:14" x14ac:dyDescent="0.25">
      <c r="A106" s="36" t="s">
        <v>181</v>
      </c>
      <c r="B106" s="36"/>
    </row>
    <row r="107" spans="1:14" x14ac:dyDescent="0.25">
      <c r="A107" s="6"/>
    </row>
  </sheetData>
  <mergeCells count="15">
    <mergeCell ref="B8:M8"/>
    <mergeCell ref="E15:F15"/>
    <mergeCell ref="I17:K17"/>
    <mergeCell ref="L17:N17"/>
    <mergeCell ref="A9:N9"/>
    <mergeCell ref="A14:N14"/>
    <mergeCell ref="A13:O13"/>
    <mergeCell ref="A91:N91"/>
    <mergeCell ref="C85:N85"/>
    <mergeCell ref="A17:A18"/>
    <mergeCell ref="B17:B18"/>
    <mergeCell ref="C17:E17"/>
    <mergeCell ref="F17:H17"/>
    <mergeCell ref="C81:N81"/>
    <mergeCell ref="C19:N19"/>
  </mergeCells>
  <phoneticPr fontId="0" type="noConversion"/>
  <pageMargins left="0.78740157480314965" right="0.27559055118110237" top="0.43307086614173229" bottom="0.31496062992125984" header="0" footer="0"/>
  <pageSetup paperSize="9" scale="67" orientation="landscape" r:id="rId1"/>
  <headerFooter alignWithMargins="0"/>
  <rowBreaks count="1" manualBreakCount="1">
    <brk id="5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17" sqref="B17"/>
    </sheetView>
  </sheetViews>
  <sheetFormatPr defaultRowHeight="13.2" x14ac:dyDescent="0.25"/>
  <cols>
    <col min="1" max="1" width="17.88671875" bestFit="1" customWidth="1"/>
    <col min="2" max="2" width="122" bestFit="1" customWidth="1"/>
  </cols>
  <sheetData>
    <row r="1" spans="1:2" x14ac:dyDescent="0.25">
      <c r="A1" s="11" t="s">
        <v>19</v>
      </c>
    </row>
    <row r="2" spans="1:2" x14ac:dyDescent="0.25">
      <c r="A2" s="11" t="s">
        <v>20</v>
      </c>
    </row>
    <row r="3" spans="1:2" x14ac:dyDescent="0.25">
      <c r="A3" s="11" t="s">
        <v>21</v>
      </c>
    </row>
    <row r="4" spans="1:2" x14ac:dyDescent="0.25">
      <c r="A4" s="11" t="s">
        <v>22</v>
      </c>
    </row>
    <row r="5" spans="1:2" x14ac:dyDescent="0.25">
      <c r="A5" s="11" t="s">
        <v>23</v>
      </c>
    </row>
    <row r="6" spans="1:2" x14ac:dyDescent="0.25">
      <c r="A6" s="11" t="s">
        <v>24</v>
      </c>
    </row>
    <row r="7" spans="1:2" x14ac:dyDescent="0.25">
      <c r="A7" s="11" t="s">
        <v>25</v>
      </c>
      <c r="B7" t="s">
        <v>182</v>
      </c>
    </row>
    <row r="8" spans="1:2" x14ac:dyDescent="0.25">
      <c r="A8" s="11" t="s">
        <v>26</v>
      </c>
      <c r="B8" t="s">
        <v>171</v>
      </c>
    </row>
    <row r="9" spans="1:2" x14ac:dyDescent="0.25">
      <c r="A9" s="11" t="s">
        <v>27</v>
      </c>
      <c r="B9">
        <v>288712070</v>
      </c>
    </row>
    <row r="10" spans="1:2" x14ac:dyDescent="0.25">
      <c r="A10" s="11" t="s">
        <v>28</v>
      </c>
      <c r="B10" s="50">
        <v>842669154</v>
      </c>
    </row>
    <row r="11" spans="1:2" x14ac:dyDescent="0.25">
      <c r="A11" s="11" t="s">
        <v>30</v>
      </c>
      <c r="B11">
        <v>2018</v>
      </c>
    </row>
    <row r="12" spans="1:2" x14ac:dyDescent="0.25">
      <c r="A12" s="11" t="s">
        <v>31</v>
      </c>
      <c r="B12" t="s">
        <v>172</v>
      </c>
    </row>
    <row r="13" spans="1:2" x14ac:dyDescent="0.25">
      <c r="A13" s="11" t="s">
        <v>32</v>
      </c>
      <c r="B13" t="s">
        <v>173</v>
      </c>
    </row>
    <row r="14" spans="1:2" x14ac:dyDescent="0.25">
      <c r="A14" s="11" t="s">
        <v>33</v>
      </c>
      <c r="B14" t="s">
        <v>174</v>
      </c>
    </row>
    <row r="15" spans="1:2" x14ac:dyDescent="0.25">
      <c r="A15" s="11" t="s">
        <v>34</v>
      </c>
      <c r="B15" t="s">
        <v>175</v>
      </c>
    </row>
    <row r="16" spans="1:2" x14ac:dyDescent="0.25">
      <c r="A16" s="11" t="s">
        <v>29</v>
      </c>
      <c r="B16" s="13">
        <v>43201</v>
      </c>
    </row>
    <row r="17" spans="1:2" x14ac:dyDescent="0.25">
      <c r="A17" s="11" t="s">
        <v>87</v>
      </c>
      <c r="B17" t="s">
        <v>176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Violeta Šibanova</cp:lastModifiedBy>
  <cp:lastPrinted>2018-04-11T05:28:27Z</cp:lastPrinted>
  <dcterms:created xsi:type="dcterms:W3CDTF">2005-03-29T07:53:13Z</dcterms:created>
  <dcterms:modified xsi:type="dcterms:W3CDTF">2018-04-12T06:36:12Z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