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inansai 2023\"/>
    </mc:Choice>
  </mc:AlternateContent>
  <xr:revisionPtr revIDLastSave="0" documentId="8_{02D012F5-6350-4865-93E7-9FAC61899D83}" xr6:coauthVersionLast="47" xr6:coauthVersionMax="47" xr10:uidLastSave="{00000000-0000-0000-0000-000000000000}"/>
  <bookViews>
    <workbookView xWindow="2220" yWindow="720" windowWidth="21600" windowHeight="11385" activeTab="2"/>
  </bookViews>
  <sheets>
    <sheet name="1-sav.(pajamos)" sheetId="1" r:id="rId1"/>
    <sheet name="2-sav." sheetId="2" r:id="rId2"/>
    <sheet name="SB-2-suvestine" sheetId="3" r:id="rId3"/>
  </sheets>
  <definedNames>
    <definedName name="_xlnm.Print_Titles" localSheetId="0">'1-sav.(pajamos)'!$22:$25</definedName>
    <definedName name="_xlnm.Print_Titles" localSheetId="1">'2-sav.'!$23:$27</definedName>
  </definedNames>
  <calcPr calcId="181029" fullCalcOnLoad="1"/>
</workbook>
</file>

<file path=xl/calcChain.xml><?xml version="1.0" encoding="utf-8"?>
<calcChain xmlns="http://schemas.openxmlformats.org/spreadsheetml/2006/main">
  <c r="E22" i="3" l="1"/>
  <c r="D21" i="3"/>
  <c r="E18" i="3"/>
  <c r="E21" i="3" s="1"/>
  <c r="D18" i="3"/>
  <c r="E16" i="3"/>
  <c r="J146" i="2"/>
  <c r="I146" i="2"/>
  <c r="J141" i="2"/>
  <c r="J140" i="2" s="1"/>
  <c r="I141" i="2"/>
  <c r="I140" i="2" s="1"/>
  <c r="J136" i="2"/>
  <c r="I136" i="2"/>
  <c r="I131" i="2" s="1"/>
  <c r="J132" i="2"/>
  <c r="I132" i="2"/>
  <c r="J131" i="2"/>
  <c r="J126" i="2"/>
  <c r="I126" i="2"/>
  <c r="J124" i="2"/>
  <c r="I124" i="2"/>
  <c r="J122" i="2"/>
  <c r="I122" i="2"/>
  <c r="J117" i="2"/>
  <c r="I117" i="2"/>
  <c r="J115" i="2"/>
  <c r="I115" i="2"/>
  <c r="J111" i="2"/>
  <c r="I111" i="2"/>
  <c r="J106" i="2"/>
  <c r="I106" i="2"/>
  <c r="J102" i="2"/>
  <c r="I102" i="2"/>
  <c r="J100" i="2"/>
  <c r="J99" i="2" s="1"/>
  <c r="J98" i="2" s="1"/>
  <c r="I100" i="2"/>
  <c r="I99" i="2" s="1"/>
  <c r="I98" i="2" s="1"/>
  <c r="J93" i="2"/>
  <c r="I93" i="2"/>
  <c r="J92" i="2"/>
  <c r="I92" i="2"/>
  <c r="J89" i="2"/>
  <c r="I89" i="2"/>
  <c r="J85" i="2"/>
  <c r="J84" i="2" s="1"/>
  <c r="I85" i="2"/>
  <c r="I84" i="2" s="1"/>
  <c r="J81" i="2"/>
  <c r="I81" i="2"/>
  <c r="I77" i="2" s="1"/>
  <c r="J78" i="2"/>
  <c r="I78" i="2"/>
  <c r="J77" i="2"/>
  <c r="J74" i="2"/>
  <c r="I74" i="2"/>
  <c r="J71" i="2"/>
  <c r="I71" i="2"/>
  <c r="I70" i="2" s="1"/>
  <c r="J70" i="2"/>
  <c r="J67" i="2"/>
  <c r="I67" i="2"/>
  <c r="I66" i="2" s="1"/>
  <c r="J66" i="2"/>
  <c r="J64" i="2"/>
  <c r="I64" i="2"/>
  <c r="J60" i="2"/>
  <c r="I60" i="2"/>
  <c r="J57" i="2"/>
  <c r="I57" i="2"/>
  <c r="I53" i="2" s="1"/>
  <c r="I52" i="2" s="1"/>
  <c r="J54" i="2"/>
  <c r="I54" i="2"/>
  <c r="J53" i="2"/>
  <c r="J52" i="2" s="1"/>
  <c r="J36" i="2"/>
  <c r="J35" i="2" s="1"/>
  <c r="I36" i="2"/>
  <c r="I35" i="2" s="1"/>
  <c r="J33" i="2"/>
  <c r="I33" i="2"/>
  <c r="I29" i="2" s="1"/>
  <c r="J30" i="2"/>
  <c r="I30" i="2"/>
  <c r="J29" i="2"/>
  <c r="J28" i="2" s="1"/>
  <c r="J130" i="2" s="1"/>
  <c r="J151" i="2" s="1"/>
  <c r="J54" i="1"/>
  <c r="J56" i="1"/>
  <c r="J55" i="1"/>
  <c r="I27" i="1"/>
  <c r="I26" i="1"/>
  <c r="J27" i="1"/>
  <c r="I29" i="1"/>
  <c r="I30" i="1"/>
  <c r="J30" i="1"/>
  <c r="J29" i="1"/>
  <c r="I35" i="1"/>
  <c r="J35" i="1"/>
  <c r="I40" i="1"/>
  <c r="J40" i="1"/>
  <c r="I43" i="1"/>
  <c r="J43" i="1"/>
  <c r="I46" i="1"/>
  <c r="J46" i="1"/>
  <c r="I51" i="1"/>
  <c r="I50" i="1"/>
  <c r="J51" i="1"/>
  <c r="J50" i="1"/>
  <c r="J49" i="1"/>
  <c r="J39" i="1"/>
  <c r="J113" i="1"/>
  <c r="J131" i="1"/>
  <c r="I58" i="1"/>
  <c r="I57" i="1"/>
  <c r="J58" i="1"/>
  <c r="J57" i="1"/>
  <c r="I67" i="1"/>
  <c r="I66" i="1"/>
  <c r="J67" i="1"/>
  <c r="J66" i="1"/>
  <c r="I73" i="1"/>
  <c r="J73" i="1"/>
  <c r="I82" i="1"/>
  <c r="I78" i="1"/>
  <c r="J82" i="1"/>
  <c r="J78" i="1"/>
  <c r="I91" i="1"/>
  <c r="I89" i="1"/>
  <c r="I88" i="1"/>
  <c r="J91" i="1"/>
  <c r="J89" i="1"/>
  <c r="J88" i="1"/>
  <c r="I95" i="1"/>
  <c r="J95" i="1"/>
  <c r="I99" i="1"/>
  <c r="J99" i="1"/>
  <c r="I104" i="1"/>
  <c r="J104" i="1"/>
  <c r="I109" i="1"/>
  <c r="J109" i="1"/>
  <c r="I115" i="1"/>
  <c r="I116" i="1"/>
  <c r="J116" i="1"/>
  <c r="J115" i="1"/>
  <c r="J114" i="1"/>
  <c r="I121" i="1"/>
  <c r="I122" i="1"/>
  <c r="J122" i="1"/>
  <c r="J121" i="1"/>
  <c r="J120" i="1"/>
  <c r="J125" i="1"/>
  <c r="I126" i="1"/>
  <c r="I125" i="1"/>
  <c r="J126" i="1"/>
  <c r="I49" i="1"/>
  <c r="I39" i="1"/>
  <c r="I113" i="1"/>
  <c r="I131" i="1"/>
  <c r="I120" i="1"/>
  <c r="I114" i="1"/>
  <c r="J65" i="1"/>
  <c r="J26" i="1"/>
  <c r="I65" i="1"/>
  <c r="I28" i="2" l="1"/>
  <c r="I130" i="2" s="1"/>
  <c r="I151" i="2" s="1"/>
</calcChain>
</file>

<file path=xl/sharedStrings.xml><?xml version="1.0" encoding="utf-8"?>
<sst xmlns="http://schemas.openxmlformats.org/spreadsheetml/2006/main" count="314" uniqueCount="287">
  <si>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</si>
  <si>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</si>
  <si>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</si>
  <si>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</si>
  <si>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</si>
  <si>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</si>
  <si>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2022 M.  GRUODŽIO 31 D.</t>
  </si>
  <si>
    <t xml:space="preserve"> ATASKAITA</t>
  </si>
  <si>
    <t>metinė</t>
  </si>
  <si>
    <t xml:space="preserve">                  (metinė, 1 ketvirčio, pusmečio, devynių mėnesių)</t>
  </si>
  <si>
    <t>2023 m. SAUSIO 30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</si>
  <si>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</si>
  <si>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</si>
  <si>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</si>
  <si>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</si>
  <si>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</si>
  <si>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</si>
  <si>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</si>
  <si>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</si>
  <si>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</si>
  <si>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</si>
  <si>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</si>
  <si>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</si>
  <si>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</si>
  <si>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</si>
  <si>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</si>
  <si>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</si>
  <si>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</si>
  <si>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</si>
  <si>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</si>
  <si>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</si>
  <si>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</si>
  <si>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</si>
  <si>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</si>
  <si>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</si>
  <si>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</si>
  <si>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</si>
  <si>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</si>
  <si>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</si>
  <si>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</si>
  <si>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</si>
  <si>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</si>
  <si>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</si>
  <si>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</si>
  <si>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</si>
  <si>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</si>
  <si>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</si>
  <si>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</si>
  <si>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</si>
  <si>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</si>
  <si>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</si>
  <si>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</si>
  <si>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</si>
  <si>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</si>
  <si>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</si>
  <si>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</si>
  <si>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</si>
  <si>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</si>
  <si>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</si>
  <si>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</si>
  <si>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</si>
  <si>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</si>
  <si>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</si>
  <si>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</si>
  <si>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</si>
  <si>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</si>
  <si>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</si>
  <si>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</si>
  <si>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</si>
  <si>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</si>
  <si>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</si>
  <si>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</si>
  <si>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</si>
  <si>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</si>
  <si>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</si>
  <si>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</si>
  <si>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</si>
  <si>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</si>
  <si>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</si>
  <si>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</si>
  <si>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</si>
  <si>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</si>
  <si>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</si>
  <si>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</si>
  <si>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</si>
  <si>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</si>
  <si>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</si>
  <si>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</si>
  <si>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</si>
  <si>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</si>
  <si>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</si>
  <si>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</si>
  <si>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</si>
  <si>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</si>
  <si>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</si>
  <si>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</si>
  <si>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</si>
  <si>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</si>
  <si>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</si>
  <si>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</si>
  <si>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</si>
  <si>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</si>
  <si>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</si>
  <si>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</si>
  <si>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</si>
  <si>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</si>
  <si>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</si>
  <si>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</si>
  <si>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</si>
  <si>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</si>
  <si>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</si>
  <si>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</si>
  <si>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</si>
  <si>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</si>
  <si>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</si>
  <si>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</si>
  <si>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</si>
  <si>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</si>
  <si>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</si>
  <si>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</si>
  <si>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</si>
  <si>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</si>
  <si>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</si>
  <si>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</si>
  <si>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</si>
  <si>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</si>
  <si>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 xml:space="preserve"> Joniškio rajono savivaldybė</t>
  </si>
  <si>
    <t>( dokumento sudarytojo (savivaldybės) pavadinimas)</t>
  </si>
  <si>
    <t>BIUDŽETO IŠLAIDŲ SĄMATOS VYKDYMO 2022 M.  GRUODŽIO 31 D.</t>
  </si>
  <si>
    <t xml:space="preserve">                                                      ATASKAITA</t>
  </si>
  <si>
    <t>(metinė, 1 ketvirčio, pusmečio, devynių mėnesių)</t>
  </si>
  <si>
    <t>2023-01-30</t>
  </si>
  <si>
    <t xml:space="preserve">Savivaldybės kodas :     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</si>
  <si>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</si>
  <si>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</si>
  <si>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</si>
  <si>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</si>
  <si>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</si>
  <si>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</si>
  <si>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</si>
  <si>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</si>
  <si>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</si>
  <si>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</si>
  <si>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</si>
  <si>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</si>
  <si>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</si>
  <si>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</si>
  <si>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</si>
  <si>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</si>
  <si>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</si>
  <si>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</si>
  <si>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</si>
  <si>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</si>
  <si>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</si>
  <si>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</si>
  <si>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</si>
  <si>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</si>
  <si>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</si>
  <si>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</si>
  <si>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</si>
  <si>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</si>
  <si>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</si>
  <si>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</si>
  <si>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</si>
  <si>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</si>
  <si>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</si>
  <si>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</si>
  <si>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</si>
  <si>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</si>
  <si>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</si>
  <si>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</si>
  <si>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</si>
  <si>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</si>
  <si>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</si>
  <si>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</si>
  <si>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</si>
  <si>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</si>
  <si>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</si>
  <si>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</si>
  <si>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</si>
  <si>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</si>
  <si>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</si>
  <si>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</si>
  <si>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</si>
  <si>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</si>
  <si>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</si>
  <si>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</si>
  <si>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</si>
  <si>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</si>
  <si>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</si>
  <si>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</si>
  <si>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</si>
  <si>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</si>
  <si>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</si>
  <si>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</si>
  <si>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</si>
  <si>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</si>
  <si>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</si>
  <si>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</si>
  <si>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</si>
  <si>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</si>
  <si>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</si>
  <si>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</si>
  <si>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</si>
  <si>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</si>
  <si>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</si>
  <si>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</si>
  <si>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</si>
  <si>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</si>
  <si>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</si>
  <si>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</si>
  <si>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</si>
  <si>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</si>
  <si>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</si>
  <si>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</si>
  <si>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</si>
  <si>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</si>
  <si>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</si>
  <si>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</si>
  <si>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</si>
  <si>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</si>
  <si>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</si>
  <si>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</si>
  <si>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</si>
  <si>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</si>
  <si>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</si>
  <si>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</si>
  <si>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</si>
  <si>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</si>
  <si>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</si>
  <si>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</si>
  <si>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</si>
  <si>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</si>
  <si>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</si>
  <si>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</si>
  <si>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</si>
  <si>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</si>
  <si>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</si>
  <si>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</si>
  <si>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</si>
  <si>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</si>
  <si>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</si>
  <si>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</si>
  <si>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</si>
  <si>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</si>
  <si>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</si>
  <si>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</si>
  <si>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</si>
  <si>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</si>
  <si>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</si>
  <si>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</si>
  <si>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</si>
  <si>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</si>
  <si>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(savivaldybės administarcijos vadovo ar jo įgalioto                           (parašas)                           ( vardas ir  pavardė)</t>
  </si>
  <si>
    <t>asmens pareigų pavadinimas)</t>
  </si>
  <si>
    <t>Joniškio rajono savivaldybė</t>
  </si>
  <si>
    <t xml:space="preserve">             (savivaldybės  pavadinimasa)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</si>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</sst>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;\-###0.0"/>
    <numFmt numFmtId="165" formatCode="0.0"/>
  </numFmts>
  <fonts count="16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9"/>
      <name val="Times New Roman"/>
      <charset val="1"/>
    </font>
    <font>
      <sz val="10"/>
      <name val="Arial"/>
      <charset val="186"/>
    </font>
    <font>
      <sz val="7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protection locked="0"/>
    </xf>
    <xf numFmtId="0" fontId="7" fillId="0" borderId="0"/>
    <xf numFmtId="0" fontId="7" fillId="0" borderId="0"/>
  </cellStyleXfs>
  <cellXfs count="144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49" fontId="2" fillId="0" borderId="0" xfId="0" applyNumberFormat="1" applyFont="1" applyProtection="1"/>
    <xf numFmtId="49" fontId="4" fillId="0" borderId="0" xfId="0" applyNumberFormat="1" applyFont="1" applyAlignment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4" xfId="0" applyFont="1" applyBorder="1">
      <protection locked="0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6" fillId="0" borderId="0" xfId="0" applyFont="1" applyProtection="1"/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4" fillId="0" borderId="0" xfId="0" applyFont="1">
      <protection locked="0"/>
    </xf>
    <xf numFmtId="0" fontId="4" fillId="0" borderId="0" xfId="0" applyFont="1" applyAlignment="1">
      <alignment horizontal="center" vertical="center"/>
      <protection locked="0"/>
    </xf>
    <xf numFmtId="0" fontId="4" fillId="0" borderId="0" xfId="0" applyFont="1">
      <protection locked="0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  <protection locked="0"/>
    </xf>
    <xf numFmtId="49" fontId="3" fillId="0" borderId="17" xfId="0" applyNumberFormat="1" applyFont="1" applyBorder="1" applyAlignment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3" fontId="2" fillId="0" borderId="20" xfId="0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  <xf numFmtId="49" fontId="8" fillId="0" borderId="21" xfId="1" applyNumberFormat="1" applyFont="1" applyBorder="1" applyAlignment="1" applyProtection="1">
      <alignment horizontal="center"/>
      <protection locked="0"/>
    </xf>
    <xf numFmtId="0" fontId="7" fillId="0" borderId="21" xfId="2" applyBorder="1" applyAlignment="1" applyProtection="1">
      <alignment horizontal="center"/>
      <protection locked="0"/>
    </xf>
    <xf numFmtId="0" fontId="7" fillId="0" borderId="0" xfId="2" applyAlignment="1">
      <alignment horizontal="center"/>
    </xf>
    <xf numFmtId="49" fontId="8" fillId="0" borderId="0" xfId="1" applyNumberFormat="1" applyFont="1" applyAlignment="1" applyProtection="1">
      <alignment horizontal="center"/>
      <protection locked="0"/>
    </xf>
    <xf numFmtId="0" fontId="7" fillId="0" borderId="0" xfId="2"/>
    <xf numFmtId="49" fontId="8" fillId="0" borderId="0" xfId="1" applyNumberFormat="1" applyFont="1" applyAlignment="1" applyProtection="1">
      <alignment horizontal="left"/>
      <protection hidden="1"/>
    </xf>
    <xf numFmtId="49" fontId="8" fillId="0" borderId="0" xfId="1" applyNumberFormat="1" applyFont="1" applyAlignment="1" applyProtection="1">
      <alignment horizontal="center"/>
      <protection hidden="1"/>
    </xf>
    <xf numFmtId="49" fontId="9" fillId="0" borderId="0" xfId="2" applyNumberFormat="1" applyFont="1" applyAlignment="1" applyProtection="1">
      <alignment horizontal="center" vertical="top"/>
      <protection hidden="1"/>
    </xf>
    <xf numFmtId="0" fontId="10" fillId="0" borderId="0" xfId="1" applyFont="1" applyProtection="1">
      <protection hidden="1"/>
    </xf>
    <xf numFmtId="0" fontId="10" fillId="0" borderId="0" xfId="1" applyFont="1" applyAlignment="1">
      <alignment horizontal="right"/>
    </xf>
    <xf numFmtId="0" fontId="7" fillId="0" borderId="22" xfId="2" applyBorder="1" applyAlignment="1">
      <alignment horizontal="right"/>
    </xf>
    <xf numFmtId="0" fontId="7" fillId="0" borderId="23" xfId="2" applyBorder="1" applyProtection="1">
      <protection locked="0"/>
    </xf>
    <xf numFmtId="49" fontId="11" fillId="0" borderId="0" xfId="1" applyNumberFormat="1" applyFont="1" applyAlignment="1" applyProtection="1">
      <alignment horizontal="center"/>
      <protection hidden="1"/>
    </xf>
    <xf numFmtId="49" fontId="11" fillId="0" borderId="0" xfId="1" applyNumberFormat="1" applyFont="1" applyAlignment="1" applyProtection="1">
      <alignment horizontal="center"/>
      <protection locked="0"/>
    </xf>
    <xf numFmtId="49" fontId="9" fillId="0" borderId="24" xfId="1" applyNumberFormat="1" applyFont="1" applyBorder="1" applyAlignment="1" applyProtection="1">
      <alignment horizontal="right"/>
      <protection hidden="1"/>
    </xf>
    <xf numFmtId="49" fontId="9" fillId="0" borderId="25" xfId="1" applyNumberFormat="1" applyFont="1" applyBorder="1" applyAlignment="1" applyProtection="1">
      <alignment horizontal="center" vertical="center" wrapText="1"/>
      <protection hidden="1"/>
    </xf>
    <xf numFmtId="49" fontId="12" fillId="0" borderId="25" xfId="1" applyNumberFormat="1" applyFont="1" applyBorder="1" applyAlignment="1" applyProtection="1">
      <alignment horizontal="center" vertical="center" wrapText="1"/>
      <protection hidden="1"/>
    </xf>
    <xf numFmtId="49" fontId="12" fillId="0" borderId="25" xfId="1" applyNumberFormat="1" applyFont="1" applyBorder="1" applyAlignment="1" applyProtection="1">
      <alignment horizontal="center" vertical="center"/>
      <protection hidden="1"/>
    </xf>
    <xf numFmtId="49" fontId="9" fillId="0" borderId="26" xfId="2" applyNumberFormat="1" applyFont="1" applyBorder="1" applyAlignment="1" applyProtection="1">
      <alignment horizontal="center" wrapText="1"/>
      <protection hidden="1"/>
    </xf>
    <xf numFmtId="0" fontId="7" fillId="0" borderId="26" xfId="2" applyBorder="1" applyAlignment="1">
      <alignment horizontal="center" vertical="center" wrapText="1"/>
    </xf>
    <xf numFmtId="0" fontId="12" fillId="0" borderId="26" xfId="2" applyFont="1" applyBorder="1" applyAlignment="1" applyProtection="1">
      <alignment horizontal="center" vertical="center" wrapText="1"/>
      <protection hidden="1"/>
    </xf>
    <xf numFmtId="0" fontId="12" fillId="0" borderId="26" xfId="2" applyFont="1" applyBorder="1" applyAlignment="1" applyProtection="1">
      <alignment horizontal="center" vertical="center"/>
      <protection hidden="1"/>
    </xf>
    <xf numFmtId="49" fontId="9" fillId="0" borderId="23" xfId="2" applyNumberFormat="1" applyFont="1" applyBorder="1" applyAlignment="1" applyProtection="1">
      <alignment horizontal="center" vertical="center"/>
      <protection hidden="1"/>
    </xf>
    <xf numFmtId="49" fontId="12" fillId="0" borderId="23" xfId="1" applyNumberFormat="1" applyFont="1" applyBorder="1" applyAlignment="1" applyProtection="1">
      <alignment horizontal="center" vertical="center"/>
      <protection hidden="1"/>
    </xf>
    <xf numFmtId="49" fontId="9" fillId="0" borderId="23" xfId="1" applyNumberFormat="1" applyFont="1" applyBorder="1" applyAlignment="1" applyProtection="1">
      <alignment horizontal="center" vertical="center"/>
      <protection hidden="1"/>
    </xf>
    <xf numFmtId="0" fontId="13" fillId="0" borderId="23" xfId="2" applyFont="1" applyBorder="1" applyAlignment="1" applyProtection="1">
      <alignment horizontal="center" vertical="center"/>
      <protection hidden="1"/>
    </xf>
    <xf numFmtId="0" fontId="12" fillId="0" borderId="27" xfId="1" applyFont="1" applyBorder="1" applyAlignment="1" applyProtection="1">
      <alignment horizontal="centerContinuous"/>
      <protection hidden="1"/>
    </xf>
    <xf numFmtId="49" fontId="12" fillId="0" borderId="27" xfId="1" applyNumberFormat="1" applyFont="1" applyBorder="1" applyProtection="1">
      <protection hidden="1"/>
    </xf>
    <xf numFmtId="1" fontId="9" fillId="0" borderId="27" xfId="1" applyNumberFormat="1" applyFont="1" applyBorder="1" applyAlignment="1" applyProtection="1">
      <alignment horizontal="center" vertical="center" wrapText="1"/>
      <protection hidden="1"/>
    </xf>
    <xf numFmtId="165" fontId="9" fillId="0" borderId="28" xfId="1" applyNumberFormat="1" applyFont="1" applyBorder="1" applyAlignment="1" applyProtection="1">
      <alignment horizontal="right" vertical="center" wrapText="1"/>
      <protection locked="0"/>
    </xf>
    <xf numFmtId="165" fontId="9" fillId="0" borderId="27" xfId="1" applyNumberFormat="1" applyFont="1" applyBorder="1" applyAlignment="1" applyProtection="1">
      <alignment horizontal="right" vertical="center"/>
      <protection locked="0"/>
    </xf>
    <xf numFmtId="0" fontId="12" fillId="0" borderId="29" xfId="1" applyFont="1" applyBorder="1" applyAlignment="1" applyProtection="1">
      <alignment horizontal="centerContinuous"/>
      <protection hidden="1"/>
    </xf>
    <xf numFmtId="49" fontId="12" fillId="0" borderId="29" xfId="2" applyNumberFormat="1" applyFont="1" applyBorder="1" applyProtection="1">
      <protection hidden="1"/>
    </xf>
    <xf numFmtId="1" fontId="9" fillId="0" borderId="29" xfId="1" applyNumberFormat="1" applyFont="1" applyBorder="1" applyAlignment="1" applyProtection="1">
      <alignment horizontal="center" vertical="center" wrapText="1"/>
      <protection hidden="1"/>
    </xf>
    <xf numFmtId="165" fontId="9" fillId="0" borderId="29" xfId="1" applyNumberFormat="1" applyFont="1" applyBorder="1" applyAlignment="1" applyProtection="1">
      <alignment horizontal="right" vertical="center" wrapText="1"/>
      <protection locked="0"/>
    </xf>
    <xf numFmtId="165" fontId="9" fillId="0" borderId="29" xfId="1" applyNumberFormat="1" applyFont="1" applyBorder="1" applyAlignment="1" applyProtection="1">
      <alignment horizontal="right" vertical="center"/>
      <protection locked="0"/>
    </xf>
    <xf numFmtId="0" fontId="10" fillId="0" borderId="0" xfId="1" applyFont="1"/>
    <xf numFmtId="1" fontId="12" fillId="0" borderId="29" xfId="1" applyNumberFormat="1" applyFont="1" applyBorder="1" applyProtection="1">
      <protection hidden="1"/>
    </xf>
    <xf numFmtId="49" fontId="14" fillId="0" borderId="29" xfId="1" applyNumberFormat="1" applyFont="1" applyBorder="1" applyAlignment="1" applyProtection="1">
      <alignment horizontal="left" vertical="center" wrapText="1"/>
      <protection hidden="1"/>
    </xf>
    <xf numFmtId="1" fontId="15" fillId="0" borderId="29" xfId="1" applyNumberFormat="1" applyFont="1" applyBorder="1" applyAlignment="1" applyProtection="1">
      <alignment horizontal="center" vertical="center" wrapText="1"/>
      <protection hidden="1"/>
    </xf>
    <xf numFmtId="165" fontId="15" fillId="0" borderId="29" xfId="1" applyNumberFormat="1" applyFont="1" applyBorder="1" applyAlignment="1" applyProtection="1">
      <alignment horizontal="right" vertical="center"/>
      <protection hidden="1"/>
    </xf>
    <xf numFmtId="49" fontId="12" fillId="0" borderId="29" xfId="1" applyNumberFormat="1" applyFont="1" applyBorder="1" applyAlignment="1" applyProtection="1">
      <alignment horizontal="left" vertical="center" wrapText="1"/>
      <protection hidden="1"/>
    </xf>
    <xf numFmtId="165" fontId="15" fillId="0" borderId="29" xfId="1" applyNumberFormat="1" applyFont="1" applyBorder="1" applyAlignment="1" applyProtection="1">
      <alignment horizontal="right" vertical="center"/>
      <protection locked="0"/>
    </xf>
    <xf numFmtId="165" fontId="15" fillId="0" borderId="29" xfId="1" applyNumberFormat="1" applyFont="1" applyBorder="1" applyAlignment="1" applyProtection="1">
      <alignment horizontal="right" vertical="center" wrapText="1"/>
      <protection hidden="1"/>
    </xf>
    <xf numFmtId="165" fontId="15" fillId="0" borderId="29" xfId="1" applyNumberFormat="1" applyFont="1" applyBorder="1" applyAlignment="1" applyProtection="1">
      <alignment horizontal="center" vertical="center" wrapText="1"/>
      <protection hidden="1"/>
    </xf>
    <xf numFmtId="1" fontId="12" fillId="0" borderId="29" xfId="1" applyNumberFormat="1" applyFont="1" applyBorder="1" applyAlignment="1" applyProtection="1">
      <alignment horizontal="center" vertical="center" wrapText="1"/>
      <protection hidden="1"/>
    </xf>
    <xf numFmtId="165" fontId="12" fillId="0" borderId="29" xfId="1" applyNumberFormat="1" applyFont="1" applyBorder="1" applyAlignment="1" applyProtection="1">
      <alignment horizontal="center" vertical="center" wrapText="1"/>
      <protection hidden="1"/>
    </xf>
    <xf numFmtId="1" fontId="12" fillId="0" borderId="30" xfId="1" applyNumberFormat="1" applyFont="1" applyBorder="1" applyAlignment="1" applyProtection="1">
      <alignment horizontal="left" vertical="center"/>
      <protection hidden="1"/>
    </xf>
    <xf numFmtId="0" fontId="7" fillId="0" borderId="30" xfId="2" applyBorder="1" applyAlignment="1" applyProtection="1">
      <alignment horizontal="left" vertical="center"/>
      <protection hidden="1"/>
    </xf>
    <xf numFmtId="1" fontId="12" fillId="0" borderId="0" xfId="1" applyNumberFormat="1" applyFont="1" applyAlignment="1" applyProtection="1">
      <alignment horizontal="center" vertical="center" wrapText="1"/>
      <protection hidden="1"/>
    </xf>
    <xf numFmtId="165" fontId="12" fillId="0" borderId="0" xfId="1" applyNumberFormat="1" applyFont="1" applyAlignment="1" applyProtection="1">
      <alignment horizontal="center" vertical="center" wrapText="1"/>
      <protection hidden="1"/>
    </xf>
    <xf numFmtId="165" fontId="15" fillId="0" borderId="0" xfId="1" applyNumberFormat="1" applyFont="1" applyAlignment="1" applyProtection="1">
      <alignment horizontal="right" vertical="center"/>
      <protection locked="0"/>
    </xf>
    <xf numFmtId="1" fontId="12" fillId="0" borderId="0" xfId="1" applyNumberFormat="1" applyFont="1" applyAlignment="1" applyProtection="1">
      <alignment horizontal="left" vertical="center"/>
      <protection hidden="1"/>
    </xf>
    <xf numFmtId="0" fontId="7" fillId="0" borderId="0" xfId="2" applyAlignment="1" applyProtection="1">
      <alignment horizontal="left" vertical="center"/>
      <protection hidden="1"/>
    </xf>
    <xf numFmtId="49" fontId="9" fillId="0" borderId="21" xfId="1" applyNumberFormat="1" applyFont="1" applyBorder="1" applyAlignment="1" applyProtection="1">
      <alignment horizontal="left" vertical="center"/>
      <protection locked="0"/>
    </xf>
    <xf numFmtId="49" fontId="9" fillId="0" borderId="21" xfId="2" applyNumberFormat="1" applyFont="1" applyBorder="1" applyAlignment="1" applyProtection="1">
      <alignment horizontal="left" vertical="center"/>
      <protection locked="0"/>
    </xf>
    <xf numFmtId="0" fontId="7" fillId="0" borderId="21" xfId="2" applyBorder="1" applyProtection="1">
      <protection locked="0"/>
    </xf>
    <xf numFmtId="49" fontId="9" fillId="0" borderId="0" xfId="1" applyNumberFormat="1" applyFont="1" applyAlignment="1" applyProtection="1">
      <alignment horizontal="left"/>
      <protection hidden="1"/>
    </xf>
    <xf numFmtId="0" fontId="7" fillId="0" borderId="0" xfId="2" applyAlignment="1">
      <alignment horizontal="left"/>
    </xf>
    <xf numFmtId="0" fontId="7" fillId="0" borderId="0" xfId="2"/>
    <xf numFmtId="49" fontId="9" fillId="0" borderId="0" xfId="1" applyNumberFormat="1" applyFont="1" applyAlignment="1" applyProtection="1">
      <alignment horizontal="left" vertical="center"/>
      <protection locked="0"/>
    </xf>
    <xf numFmtId="49" fontId="9" fillId="0" borderId="0" xfId="2" applyNumberFormat="1" applyFont="1" applyAlignment="1" applyProtection="1">
      <alignment horizontal="left" vertical="center"/>
      <protection locked="0"/>
    </xf>
  </cellXfs>
  <cellStyles count="3">
    <cellStyle name="Įprastas" xfId="0" builtinId="0"/>
    <cellStyle name="Įprastas 2" xfId="2"/>
    <cellStyle name="Normal_SAVAPYSsssss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defaultGridColor="0" topLeftCell="A43" colorId="9" workbookViewId="0">
      <selection activeCell="J54" sqref="J54"/>
    </sheetView>
  </sheetViews>
  <sheetFormatPr defaultRowHeight="12" customHeight="1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22" t="s">
        <v>0</v>
      </c>
      <c r="I1" s="22"/>
      <c r="J1" s="22"/>
      <c r="K1" s="22"/>
    </row>
    <row r="2" spans="2:11" ht="12" customHeight="1" x14ac:dyDescent="0.2">
      <c r="H2" s="22" t="s">
        <v>1</v>
      </c>
      <c r="I2" s="22"/>
      <c r="J2" s="22"/>
      <c r="K2" s="22"/>
    </row>
    <row r="3" spans="2:11" ht="12" customHeight="1" x14ac:dyDescent="0.2">
      <c r="H3" s="2" t="s">
        <v>2</v>
      </c>
      <c r="I3" s="2"/>
      <c r="J3" s="2"/>
      <c r="K3" s="2"/>
    </row>
    <row r="4" spans="2:11" ht="12" customHeight="1" x14ac:dyDescent="0.2">
      <c r="H4" s="26" t="s">
        <v>3</v>
      </c>
      <c r="I4" s="26"/>
      <c r="J4" s="26"/>
    </row>
    <row r="5" spans="2:11" ht="12" customHeight="1" x14ac:dyDescent="0.2">
      <c r="H5" s="3"/>
      <c r="I5" s="3"/>
      <c r="J5" s="3"/>
    </row>
    <row r="6" spans="2:11" ht="12" customHeight="1" x14ac:dyDescent="0.2">
      <c r="D6" s="35" t="s">
        <v>4</v>
      </c>
      <c r="E6" s="35"/>
      <c r="F6" s="35"/>
      <c r="G6" s="35"/>
      <c r="H6" s="35"/>
      <c r="I6" s="35"/>
      <c r="J6" s="35"/>
    </row>
    <row r="7" spans="2:11" ht="12" customHeight="1" x14ac:dyDescent="0.2">
      <c r="D7" s="34" t="s">
        <v>5</v>
      </c>
      <c r="E7" s="34"/>
      <c r="F7" s="34"/>
      <c r="G7" s="34"/>
      <c r="H7" s="34"/>
      <c r="I7" s="34"/>
      <c r="J7" s="34"/>
    </row>
    <row r="9" spans="2:11" ht="12" customHeight="1" x14ac:dyDescent="0.2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">
      <c r="G12" s="33" t="s">
        <v>9</v>
      </c>
      <c r="H12" s="33"/>
      <c r="I12" s="36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42" t="s">
        <v>10</v>
      </c>
      <c r="H14" s="42"/>
      <c r="I14" s="42"/>
      <c r="J14" s="5"/>
    </row>
    <row r="15" spans="2:11" ht="12" customHeight="1" x14ac:dyDescent="0.2">
      <c r="G15" s="33" t="s">
        <v>11</v>
      </c>
      <c r="H15" s="33"/>
      <c r="I15" s="33"/>
      <c r="J15" s="5"/>
    </row>
    <row r="16" spans="2:11" ht="12" customHeight="1" x14ac:dyDescent="0.2">
      <c r="G16" s="42" t="s">
        <v>12</v>
      </c>
      <c r="H16" s="42"/>
      <c r="I16" s="42"/>
      <c r="J16" s="5"/>
    </row>
    <row r="17" spans="1:11" ht="12" customHeight="1" x14ac:dyDescent="0.2">
      <c r="G17" s="33" t="s">
        <v>13</v>
      </c>
      <c r="H17" s="33"/>
      <c r="I17" s="33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24" t="s">
        <v>14</v>
      </c>
      <c r="I19" s="24"/>
      <c r="J19" s="25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15</v>
      </c>
    </row>
    <row r="22" spans="1:11" ht="12" customHeight="1" x14ac:dyDescent="0.2">
      <c r="A22" s="43" t="s">
        <v>16</v>
      </c>
      <c r="B22" s="44"/>
      <c r="C22" s="44"/>
      <c r="D22" s="44"/>
      <c r="E22" s="44"/>
      <c r="F22" s="44"/>
      <c r="G22" s="39" t="s">
        <v>17</v>
      </c>
      <c r="H22" s="30" t="s">
        <v>18</v>
      </c>
      <c r="I22" s="27" t="s">
        <v>19</v>
      </c>
      <c r="J22" s="27" t="s">
        <v>20</v>
      </c>
    </row>
    <row r="23" spans="1:11" ht="12" customHeight="1" x14ac:dyDescent="0.2">
      <c r="A23" s="45"/>
      <c r="B23" s="46"/>
      <c r="C23" s="46"/>
      <c r="D23" s="46"/>
      <c r="E23" s="46"/>
      <c r="F23" s="46"/>
      <c r="G23" s="40"/>
      <c r="H23" s="31"/>
      <c r="I23" s="28"/>
      <c r="J23" s="28"/>
    </row>
    <row r="24" spans="1:11" ht="11.25" customHeight="1" x14ac:dyDescent="0.2">
      <c r="A24" s="47"/>
      <c r="B24" s="48"/>
      <c r="C24" s="48"/>
      <c r="D24" s="48"/>
      <c r="E24" s="48"/>
      <c r="F24" s="48"/>
      <c r="G24" s="41"/>
      <c r="H24" s="32"/>
      <c r="I24" s="29"/>
      <c r="J24" s="29"/>
    </row>
    <row r="25" spans="1:11" ht="12" customHeight="1" x14ac:dyDescent="0.2">
      <c r="A25" s="37">
        <v>1</v>
      </c>
      <c r="B25" s="38"/>
      <c r="C25" s="38"/>
      <c r="D25" s="38"/>
      <c r="E25" s="38"/>
      <c r="F25" s="38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21</v>
      </c>
      <c r="H26" s="9">
        <v>1</v>
      </c>
      <c r="I26" s="12">
        <f>I27+I29+I35</f>
        <v>19950.099999999999</v>
      </c>
      <c r="J26" s="12">
        <f>J27+J29+J35</f>
        <v>19828.7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22</v>
      </c>
      <c r="H27" s="13">
        <v>2</v>
      </c>
      <c r="I27" s="15">
        <f>I28</f>
        <v>18330</v>
      </c>
      <c r="J27" s="15">
        <f>J28</f>
        <v>18203.3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23</v>
      </c>
      <c r="H28" s="16">
        <v>3</v>
      </c>
      <c r="I28" s="18">
        <v>18330</v>
      </c>
      <c r="J28" s="18">
        <v>18203.3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24</v>
      </c>
      <c r="H29" s="13">
        <v>4</v>
      </c>
      <c r="I29" s="15">
        <f>I30+I33+I34</f>
        <v>1568</v>
      </c>
      <c r="J29" s="15">
        <f>J30+J33+J34</f>
        <v>1570.6999999999998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25</v>
      </c>
      <c r="H30" s="16">
        <v>5</v>
      </c>
      <c r="I30" s="19">
        <f>I31+I32</f>
        <v>1050</v>
      </c>
      <c r="J30" s="19">
        <f>J31+J32</f>
        <v>1057.3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26</v>
      </c>
      <c r="H31" s="16">
        <v>6</v>
      </c>
      <c r="I31" s="18">
        <v>1050</v>
      </c>
      <c r="J31" s="18">
        <v>944.4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27</v>
      </c>
      <c r="H32" s="16">
        <v>7</v>
      </c>
      <c r="I32" s="18"/>
      <c r="J32" s="18">
        <v>112.9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28</v>
      </c>
      <c r="H33" s="16">
        <v>8</v>
      </c>
      <c r="I33" s="18">
        <v>38</v>
      </c>
      <c r="J33" s="18">
        <v>38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29</v>
      </c>
      <c r="H34" s="16">
        <v>9</v>
      </c>
      <c r="I34" s="18">
        <v>480</v>
      </c>
      <c r="J34" s="18">
        <v>475.4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30</v>
      </c>
      <c r="H35" s="13">
        <v>10</v>
      </c>
      <c r="I35" s="15">
        <f>I36+I37+I38</f>
        <v>52.1</v>
      </c>
      <c r="J35" s="15">
        <f>J36+J37+J38</f>
        <v>54.7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31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32</v>
      </c>
      <c r="H37" s="16">
        <v>12</v>
      </c>
      <c r="I37" s="18">
        <v>52.1</v>
      </c>
      <c r="J37" s="18">
        <v>54.7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33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34</v>
      </c>
      <c r="H39" s="13">
        <v>14</v>
      </c>
      <c r="I39" s="15">
        <f>I40+I43+I46+I49</f>
        <v>16272.000000000002</v>
      </c>
      <c r="J39" s="15">
        <f>J40+J43+J46+J49</f>
        <v>16117.7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35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36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37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38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39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40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41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42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43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44</v>
      </c>
      <c r="H49" s="13">
        <v>24</v>
      </c>
      <c r="I49" s="15">
        <f>I50+I57</f>
        <v>16272.000000000002</v>
      </c>
      <c r="J49" s="15">
        <f>J50+J57</f>
        <v>16117.7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45</v>
      </c>
      <c r="H50" s="16">
        <v>25</v>
      </c>
      <c r="I50" s="19">
        <f>I51+I55+I56</f>
        <v>14600.800000000001</v>
      </c>
      <c r="J50" s="19">
        <f>J51+J55+J56</f>
        <v>14140.5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46</v>
      </c>
      <c r="H51" s="16">
        <v>26</v>
      </c>
      <c r="I51" s="19">
        <f>I52+I53+I54</f>
        <v>11922.9</v>
      </c>
      <c r="J51" s="19">
        <f>J52+J53+J54</f>
        <v>11389.6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47</v>
      </c>
      <c r="H52" s="16">
        <v>27</v>
      </c>
      <c r="I52" s="18">
        <v>4064.6</v>
      </c>
      <c r="J52" s="18">
        <v>3996.2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48</v>
      </c>
      <c r="H53" s="16">
        <v>28</v>
      </c>
      <c r="I53" s="18">
        <v>7207.2</v>
      </c>
      <c r="J53" s="18">
        <v>7207.2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49</v>
      </c>
      <c r="H54" s="16">
        <v>29</v>
      </c>
      <c r="I54" s="18">
        <v>651.1</v>
      </c>
      <c r="J54" s="18">
        <f>186.1+0.1</f>
        <v>186.2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50</v>
      </c>
      <c r="H55" s="16">
        <v>30</v>
      </c>
      <c r="I55" s="18">
        <v>727.7</v>
      </c>
      <c r="J55" s="18">
        <f>67.2+577</f>
        <v>644.20000000000005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51</v>
      </c>
      <c r="H56" s="16">
        <v>31</v>
      </c>
      <c r="I56" s="18">
        <v>1950.2</v>
      </c>
      <c r="J56" s="18">
        <f>2076.5+30.2</f>
        <v>2106.6999999999998</v>
      </c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52</v>
      </c>
      <c r="H57" s="16">
        <v>32</v>
      </c>
      <c r="I57" s="19">
        <f>I58+I63+I64</f>
        <v>1671.2</v>
      </c>
      <c r="J57" s="19">
        <f>J58+J63+J64</f>
        <v>1977.2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53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54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48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55</v>
      </c>
      <c r="H61" s="16">
        <v>36</v>
      </c>
      <c r="I61" s="18"/>
      <c r="J61" s="18"/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49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56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57</v>
      </c>
      <c r="H64" s="16">
        <v>39</v>
      </c>
      <c r="I64" s="18">
        <v>1671.2</v>
      </c>
      <c r="J64" s="18">
        <v>1977.2</v>
      </c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58</v>
      </c>
      <c r="H65" s="13">
        <v>40</v>
      </c>
      <c r="I65" s="15">
        <f>I66+I78+I86+I87</f>
        <v>1804.5</v>
      </c>
      <c r="J65" s="15">
        <f>J66+J78+J86+J87</f>
        <v>1782.1999999999998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59</v>
      </c>
      <c r="H66" s="13">
        <v>41</v>
      </c>
      <c r="I66" s="15">
        <f>I67+I71+I72+I73+I77</f>
        <v>431</v>
      </c>
      <c r="J66" s="15">
        <f>J67+J71+J72+J73+J77</f>
        <v>465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60</v>
      </c>
      <c r="H67" s="16">
        <v>42</v>
      </c>
      <c r="I67" s="19">
        <f>I68+I69+I70</f>
        <v>0</v>
      </c>
      <c r="J67" s="19">
        <f>J68+J69+J70</f>
        <v>1.2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61</v>
      </c>
      <c r="H68" s="16">
        <v>43</v>
      </c>
      <c r="I68" s="18"/>
      <c r="J68" s="18">
        <v>1.2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62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63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64</v>
      </c>
      <c r="H71" s="16">
        <v>46</v>
      </c>
      <c r="I71" s="18"/>
      <c r="J71" s="18">
        <v>0.1</v>
      </c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65</v>
      </c>
      <c r="H72" s="16">
        <v>47</v>
      </c>
      <c r="I72" s="18">
        <v>340</v>
      </c>
      <c r="J72" s="18">
        <v>344.1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66</v>
      </c>
      <c r="H73" s="16">
        <v>48</v>
      </c>
      <c r="I73" s="19">
        <f>I74+I75+I76</f>
        <v>91</v>
      </c>
      <c r="J73" s="19">
        <f>J74+J75+J76</f>
        <v>119.6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67</v>
      </c>
      <c r="H74" s="16">
        <v>49</v>
      </c>
      <c r="I74" s="18">
        <v>35.6</v>
      </c>
      <c r="J74" s="18">
        <v>35.6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68</v>
      </c>
      <c r="H75" s="16">
        <v>50</v>
      </c>
      <c r="I75" s="18">
        <v>55.4</v>
      </c>
      <c r="J75" s="18">
        <v>84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69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70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71</v>
      </c>
      <c r="H78" s="13">
        <v>53</v>
      </c>
      <c r="I78" s="15">
        <f>I79+I80+I81+I82+I85</f>
        <v>1318.1</v>
      </c>
      <c r="J78" s="15">
        <f>J79+J80+J81+J82+J85</f>
        <v>1262.6999999999998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72</v>
      </c>
      <c r="H79" s="16">
        <v>54</v>
      </c>
      <c r="I79" s="18">
        <v>244</v>
      </c>
      <c r="J79" s="18">
        <v>225.3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73</v>
      </c>
      <c r="H80" s="16">
        <v>55</v>
      </c>
      <c r="I80" s="18">
        <v>31.6</v>
      </c>
      <c r="J80" s="18">
        <v>44.2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74</v>
      </c>
      <c r="H81" s="16">
        <v>56</v>
      </c>
      <c r="I81" s="18">
        <v>277.5</v>
      </c>
      <c r="J81" s="18">
        <v>265.8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75</v>
      </c>
      <c r="H82" s="16">
        <v>57</v>
      </c>
      <c r="I82" s="19">
        <f>I83+I84</f>
        <v>765</v>
      </c>
      <c r="J82" s="19">
        <f>J83+J84</f>
        <v>727.4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76</v>
      </c>
      <c r="H83" s="16">
        <v>58</v>
      </c>
      <c r="I83" s="18">
        <v>25</v>
      </c>
      <c r="J83" s="18">
        <v>23.1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77</v>
      </c>
      <c r="H84" s="16">
        <v>59</v>
      </c>
      <c r="I84" s="18">
        <v>740</v>
      </c>
      <c r="J84" s="18">
        <v>704.3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78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79</v>
      </c>
      <c r="H86" s="13">
        <v>61</v>
      </c>
      <c r="I86" s="20">
        <v>20</v>
      </c>
      <c r="J86" s="20">
        <v>21.7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80</v>
      </c>
      <c r="H87" s="13">
        <v>62</v>
      </c>
      <c r="I87" s="20">
        <v>35.4</v>
      </c>
      <c r="J87" s="20">
        <v>32.799999999999997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81</v>
      </c>
      <c r="H88" s="13">
        <v>63</v>
      </c>
      <c r="I88" s="15">
        <f>I89+I104+I109+I112</f>
        <v>30</v>
      </c>
      <c r="J88" s="15">
        <f>J89+J104+J109+J112</f>
        <v>68.600000000000009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82</v>
      </c>
      <c r="H89" s="13">
        <v>64</v>
      </c>
      <c r="I89" s="15">
        <f>I90+I91+I95+I99+I103</f>
        <v>30</v>
      </c>
      <c r="J89" s="15">
        <f>J90+J91+J95+J99+J103</f>
        <v>66.900000000000006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83</v>
      </c>
      <c r="H90" s="16">
        <v>65</v>
      </c>
      <c r="I90" s="18"/>
      <c r="J90" s="18">
        <v>14.7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84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85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86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87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88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89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90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91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92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93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94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95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96</v>
      </c>
      <c r="H103" s="16">
        <v>78</v>
      </c>
      <c r="I103" s="18">
        <v>30</v>
      </c>
      <c r="J103" s="18">
        <v>52.2</v>
      </c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97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98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99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100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101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102</v>
      </c>
      <c r="H109" s="13">
        <v>84</v>
      </c>
      <c r="I109" s="15">
        <f>I110+I111</f>
        <v>0</v>
      </c>
      <c r="J109" s="15">
        <f>J110+J111</f>
        <v>1.7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103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104</v>
      </c>
      <c r="H111" s="16">
        <v>86</v>
      </c>
      <c r="I111" s="18"/>
      <c r="J111" s="18">
        <v>1.7</v>
      </c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105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106</v>
      </c>
      <c r="H113" s="13">
        <v>88</v>
      </c>
      <c r="I113" s="15">
        <f>I26+I39+I65+I88</f>
        <v>38056.6</v>
      </c>
      <c r="J113" s="15">
        <f>J26+J39+J65+J88</f>
        <v>37797.199999999997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107</v>
      </c>
      <c r="H114" s="13">
        <v>89</v>
      </c>
      <c r="I114" s="15">
        <f>I115+I120</f>
        <v>600</v>
      </c>
      <c r="J114" s="15">
        <f>J115+J120</f>
        <v>600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108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109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110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111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112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113</v>
      </c>
      <c r="H120" s="13">
        <v>95</v>
      </c>
      <c r="I120" s="15">
        <f>I121+I125</f>
        <v>600</v>
      </c>
      <c r="J120" s="15">
        <f>J121+J125</f>
        <v>600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114</v>
      </c>
      <c r="H121" s="13">
        <v>96</v>
      </c>
      <c r="I121" s="15">
        <f>I122</f>
        <v>600</v>
      </c>
      <c r="J121" s="15">
        <f>J122</f>
        <v>600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115</v>
      </c>
      <c r="H122" s="16">
        <v>97</v>
      </c>
      <c r="I122" s="21">
        <f>I123+I124</f>
        <v>600</v>
      </c>
      <c r="J122" s="19">
        <f>J123+J124</f>
        <v>600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116</v>
      </c>
      <c r="H123" s="16">
        <v>98</v>
      </c>
      <c r="I123" s="18"/>
      <c r="J123" s="18"/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117</v>
      </c>
      <c r="H124" s="16">
        <v>99</v>
      </c>
      <c r="I124" s="18">
        <v>600</v>
      </c>
      <c r="J124" s="18">
        <v>600</v>
      </c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118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119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116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117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120</v>
      </c>
      <c r="H129" s="13">
        <v>104</v>
      </c>
      <c r="I129" s="20">
        <v>962.2</v>
      </c>
      <c r="J129" s="20">
        <v>962.2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121</v>
      </c>
      <c r="H130" s="13">
        <v>105</v>
      </c>
      <c r="I130" s="20">
        <v>962.2</v>
      </c>
      <c r="J130" s="20">
        <v>962.2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122</v>
      </c>
      <c r="H131" s="13">
        <v>106</v>
      </c>
      <c r="I131" s="19">
        <f>I113+I114+I129</f>
        <v>39618.799999999996</v>
      </c>
      <c r="J131" s="19">
        <f>J113+J114+J129</f>
        <v>39359.399999999994</v>
      </c>
    </row>
  </sheetData>
  <sheetProtection sheet="1" objects="1"/>
  <mergeCells count="20"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H1:K1"/>
    <mergeCell ref="B9:K9"/>
    <mergeCell ref="H19:J19"/>
    <mergeCell ref="H4:J4"/>
    <mergeCell ref="H2:K2"/>
    <mergeCell ref="I22:I24"/>
    <mergeCell ref="J22:J24"/>
    <mergeCell ref="H22:H24"/>
    <mergeCell ref="G17:I17"/>
    <mergeCell ref="D7:J7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defaultGridColor="0" topLeftCell="A145" colorId="9" zoomScale="150" workbookViewId="0">
      <selection activeCell="I143" sqref="I143:J143"/>
    </sheetView>
  </sheetViews>
  <sheetFormatPr defaultRowHeight="12" customHeight="1" x14ac:dyDescent="0.2"/>
  <cols>
    <col min="1" max="3" width="3" style="49" customWidth="1"/>
    <col min="4" max="5" width="3.1640625" style="49" customWidth="1"/>
    <col min="6" max="6" width="2.83203125" style="49" customWidth="1"/>
    <col min="7" max="7" width="30" style="49" customWidth="1"/>
    <col min="8" max="8" width="4.33203125" style="49" customWidth="1"/>
    <col min="9" max="10" width="16.5" style="49" customWidth="1"/>
    <col min="11" max="11" width="4.83203125" style="49" customWidth="1"/>
    <col min="12" max="12" width="5.1640625" style="49" customWidth="1"/>
    <col min="13" max="13" width="4.83203125" style="49" customWidth="1"/>
    <col min="14" max="14" width="5.5" style="49" customWidth="1"/>
    <col min="15" max="16384" width="9.33203125" style="49"/>
  </cols>
  <sheetData>
    <row r="1" spans="4:14" ht="13.5" customHeight="1" x14ac:dyDescent="0.2">
      <c r="I1" s="50" t="s">
        <v>123</v>
      </c>
      <c r="J1" s="50"/>
      <c r="K1" s="50"/>
      <c r="L1" s="50"/>
      <c r="M1" s="50"/>
      <c r="N1" s="50"/>
    </row>
    <row r="2" spans="4:14" ht="12" customHeight="1" x14ac:dyDescent="0.2">
      <c r="I2" s="51" t="s">
        <v>124</v>
      </c>
      <c r="J2" s="51"/>
      <c r="K2" s="51"/>
      <c r="L2" s="51"/>
      <c r="M2" s="51"/>
      <c r="N2" s="51"/>
    </row>
    <row r="3" spans="4:14" ht="19.5" customHeight="1" x14ac:dyDescent="0.2">
      <c r="I3" s="51" t="s">
        <v>125</v>
      </c>
      <c r="J3" s="52"/>
      <c r="K3" s="52"/>
      <c r="L3" s="52"/>
      <c r="M3" s="52"/>
      <c r="N3" s="52"/>
    </row>
    <row r="4" spans="4:14" ht="19.5" customHeight="1" x14ac:dyDescent="0.2">
      <c r="I4" s="53"/>
      <c r="J4" s="54"/>
      <c r="K4" s="54"/>
      <c r="L4" s="54"/>
      <c r="M4" s="54"/>
      <c r="N4" s="54"/>
    </row>
    <row r="5" spans="4:14" ht="12" customHeight="1" x14ac:dyDescent="0.2">
      <c r="G5" s="55" t="s">
        <v>126</v>
      </c>
      <c r="H5" s="55"/>
      <c r="I5" s="55"/>
      <c r="J5" s="55"/>
      <c r="K5" s="53"/>
      <c r="L5" s="53"/>
      <c r="M5" s="53"/>
      <c r="N5" s="53"/>
    </row>
    <row r="6" spans="4:14" ht="12" customHeight="1" x14ac:dyDescent="0.2">
      <c r="G6" s="56" t="s">
        <v>127</v>
      </c>
      <c r="H6" s="56"/>
      <c r="I6" s="56"/>
      <c r="J6" s="56"/>
      <c r="K6" s="53"/>
      <c r="L6" s="53"/>
      <c r="M6" s="53"/>
      <c r="N6" s="53"/>
    </row>
    <row r="7" spans="4:14" ht="12" customHeight="1" x14ac:dyDescent="0.2">
      <c r="I7" s="53"/>
      <c r="J7" s="53"/>
      <c r="K7" s="53"/>
      <c r="L7" s="53"/>
      <c r="M7" s="53"/>
      <c r="N7" s="53"/>
    </row>
    <row r="8" spans="4:14" ht="12" customHeight="1" x14ac:dyDescent="0.2">
      <c r="D8" s="57" t="s">
        <v>128</v>
      </c>
      <c r="E8" s="57"/>
      <c r="F8" s="57"/>
      <c r="G8" s="57"/>
      <c r="H8" s="57"/>
      <c r="I8" s="57"/>
      <c r="J8" s="57"/>
      <c r="K8" s="57"/>
      <c r="L8" s="57"/>
      <c r="M8" s="53"/>
      <c r="N8" s="53"/>
    </row>
    <row r="9" spans="4:14" ht="12" customHeight="1" x14ac:dyDescent="0.2">
      <c r="G9" s="57" t="s">
        <v>129</v>
      </c>
      <c r="H9" s="57"/>
      <c r="I9" s="57"/>
      <c r="J9" s="57"/>
      <c r="K9" s="57"/>
      <c r="L9" s="57"/>
      <c r="M9" s="53"/>
      <c r="N9" s="53"/>
    </row>
    <row r="10" spans="4:14" ht="12" customHeight="1" x14ac:dyDescent="0.2">
      <c r="G10" s="58" t="s">
        <v>8</v>
      </c>
      <c r="H10" s="58"/>
      <c r="I10" s="58"/>
      <c r="J10" s="58"/>
      <c r="K10" s="59"/>
      <c r="L10" s="59"/>
      <c r="M10" s="53"/>
      <c r="N10" s="53"/>
    </row>
    <row r="11" spans="4:14" ht="12" customHeight="1" x14ac:dyDescent="0.2">
      <c r="G11" s="60" t="s">
        <v>130</v>
      </c>
      <c r="H11" s="60"/>
      <c r="I11" s="61"/>
      <c r="J11" s="61"/>
      <c r="K11" s="53"/>
      <c r="L11" s="53"/>
      <c r="M11" s="53"/>
      <c r="N11" s="53"/>
    </row>
    <row r="12" spans="4:14" ht="12" customHeight="1" x14ac:dyDescent="0.2">
      <c r="I12" s="53"/>
      <c r="J12" s="53"/>
      <c r="K12" s="53"/>
      <c r="L12" s="53"/>
      <c r="M12" s="53"/>
      <c r="N12" s="53"/>
    </row>
    <row r="13" spans="4:14" ht="12" customHeight="1" x14ac:dyDescent="0.2">
      <c r="G13" s="62" t="s">
        <v>131</v>
      </c>
      <c r="H13" s="62"/>
      <c r="I13" s="62"/>
      <c r="J13" s="53"/>
      <c r="K13" s="53"/>
      <c r="L13" s="53"/>
      <c r="M13" s="53"/>
      <c r="N13" s="53"/>
    </row>
    <row r="14" spans="4:14" ht="12" customHeight="1" x14ac:dyDescent="0.2">
      <c r="G14" s="33" t="s">
        <v>11</v>
      </c>
      <c r="H14" s="33"/>
      <c r="I14" s="33"/>
      <c r="J14" s="53"/>
      <c r="K14" s="53"/>
      <c r="L14" s="53"/>
      <c r="M14" s="53"/>
      <c r="N14" s="53"/>
    </row>
    <row r="15" spans="4:14" ht="13.5" customHeight="1" x14ac:dyDescent="0.2">
      <c r="G15" s="62" t="s">
        <v>12</v>
      </c>
      <c r="H15" s="62"/>
      <c r="I15" s="62"/>
      <c r="J15" s="53"/>
      <c r="K15" s="53"/>
      <c r="L15" s="53"/>
      <c r="M15" s="53"/>
      <c r="N15" s="53"/>
    </row>
    <row r="16" spans="4:14" ht="12" customHeight="1" x14ac:dyDescent="0.2">
      <c r="G16" s="33" t="s">
        <v>13</v>
      </c>
      <c r="H16" s="33"/>
      <c r="I16" s="33"/>
      <c r="J16" s="53"/>
      <c r="K16" s="53"/>
      <c r="L16" s="53"/>
      <c r="M16" s="53"/>
      <c r="N16" s="53"/>
    </row>
    <row r="17" spans="1:14" ht="13.5" customHeight="1" x14ac:dyDescent="0.2">
      <c r="I17" s="51"/>
      <c r="J17" s="51"/>
      <c r="K17" s="51"/>
      <c r="L17" s="51"/>
      <c r="M17" s="51"/>
      <c r="N17" s="51"/>
    </row>
    <row r="18" spans="1:14" ht="12" customHeight="1" x14ac:dyDescent="0.2">
      <c r="B18" s="63"/>
      <c r="C18" s="63"/>
      <c r="D18" s="63"/>
      <c r="E18" s="63"/>
      <c r="F18" s="63"/>
      <c r="G18" s="63"/>
      <c r="H18" s="63"/>
      <c r="I18" s="64" t="s">
        <v>132</v>
      </c>
      <c r="J18" s="65"/>
      <c r="K18" s="66">
        <v>19</v>
      </c>
    </row>
    <row r="20" spans="1:14" ht="12" customHeight="1" x14ac:dyDescent="0.2">
      <c r="B20" s="67"/>
      <c r="C20" s="67"/>
      <c r="D20" s="67"/>
      <c r="E20" s="67"/>
      <c r="F20" s="67"/>
      <c r="G20" s="67"/>
      <c r="H20" s="67"/>
      <c r="I20" s="64" t="s">
        <v>133</v>
      </c>
      <c r="J20" s="65"/>
      <c r="K20" s="66"/>
      <c r="L20" s="66"/>
      <c r="M20" s="66"/>
      <c r="N20" s="66"/>
    </row>
    <row r="21" spans="1:14" ht="12" customHeight="1" x14ac:dyDescent="0.2">
      <c r="B21" s="68"/>
      <c r="C21" s="68"/>
      <c r="D21" s="68"/>
      <c r="E21" s="68"/>
      <c r="F21" s="68"/>
      <c r="G21" s="68"/>
      <c r="H21" s="68"/>
    </row>
    <row r="22" spans="1:14" ht="12" customHeight="1" x14ac:dyDescent="0.2">
      <c r="B22" s="69" t="s">
        <v>134</v>
      </c>
      <c r="C22" s="69"/>
      <c r="D22" s="69"/>
      <c r="E22" s="69"/>
      <c r="F22" s="69"/>
      <c r="G22" s="69"/>
      <c r="H22" s="69"/>
    </row>
    <row r="23" spans="1:14" ht="13.5" customHeight="1" x14ac:dyDescent="0.2">
      <c r="J23" s="7" t="s">
        <v>135</v>
      </c>
    </row>
    <row r="24" spans="1:14" ht="12" customHeight="1" x14ac:dyDescent="0.2">
      <c r="A24" s="43" t="s">
        <v>136</v>
      </c>
      <c r="B24" s="70"/>
      <c r="C24" s="70"/>
      <c r="D24" s="70"/>
      <c r="E24" s="70"/>
      <c r="F24" s="71"/>
      <c r="G24" s="39" t="s">
        <v>137</v>
      </c>
      <c r="H24" s="27" t="s">
        <v>138</v>
      </c>
      <c r="I24" s="27" t="s">
        <v>139</v>
      </c>
      <c r="J24" s="27" t="s">
        <v>20</v>
      </c>
    </row>
    <row r="25" spans="1:14" ht="12" customHeight="1" x14ac:dyDescent="0.2">
      <c r="A25" s="72"/>
      <c r="B25" s="73"/>
      <c r="C25" s="73"/>
      <c r="D25" s="73"/>
      <c r="E25" s="73"/>
      <c r="F25" s="74"/>
      <c r="G25" s="40"/>
      <c r="H25" s="28"/>
      <c r="I25" s="28"/>
      <c r="J25" s="28"/>
    </row>
    <row r="26" spans="1:14" ht="27" customHeight="1" x14ac:dyDescent="0.2">
      <c r="A26" s="75"/>
      <c r="B26" s="76"/>
      <c r="C26" s="76"/>
      <c r="D26" s="76"/>
      <c r="E26" s="76"/>
      <c r="F26" s="77"/>
      <c r="G26" s="41"/>
      <c r="H26" s="29"/>
      <c r="I26" s="29"/>
      <c r="J26" s="29"/>
    </row>
    <row r="27" spans="1:14" ht="12" customHeight="1" x14ac:dyDescent="0.2">
      <c r="A27" s="37">
        <v>1</v>
      </c>
      <c r="B27" s="38"/>
      <c r="C27" s="38"/>
      <c r="D27" s="38"/>
      <c r="E27" s="38"/>
      <c r="F27" s="78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">
      <c r="A28" s="9">
        <v>2</v>
      </c>
      <c r="B28" s="10"/>
      <c r="C28" s="10"/>
      <c r="D28" s="10"/>
      <c r="E28" s="10"/>
      <c r="F28" s="10"/>
      <c r="G28" s="11" t="s">
        <v>140</v>
      </c>
      <c r="H28" s="9">
        <v>1</v>
      </c>
      <c r="I28" s="12">
        <f>I29+I35+I52+I66+I70+I84+I92</f>
        <v>33581.199999999997</v>
      </c>
      <c r="J28" s="12">
        <f>J29+J35+J52+J66+J70+J84+J92</f>
        <v>33151.4</v>
      </c>
    </row>
    <row r="29" spans="1:14" ht="19.5" customHeight="1" x14ac:dyDescent="0.2">
      <c r="A29" s="13">
        <v>2</v>
      </c>
      <c r="B29" s="13">
        <v>1</v>
      </c>
      <c r="C29" s="16"/>
      <c r="D29" s="16"/>
      <c r="E29" s="16"/>
      <c r="F29" s="16"/>
      <c r="G29" s="14" t="s">
        <v>141</v>
      </c>
      <c r="H29" s="13">
        <v>2</v>
      </c>
      <c r="I29" s="15">
        <f>I30+I33</f>
        <v>18454.599999999999</v>
      </c>
      <c r="J29" s="15">
        <f>J30+J33</f>
        <v>18394.800000000007</v>
      </c>
    </row>
    <row r="30" spans="1:14" ht="12" customHeight="1" x14ac:dyDescent="0.2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142</v>
      </c>
      <c r="H30" s="16">
        <v>3</v>
      </c>
      <c r="I30" s="19">
        <f>I31+I32</f>
        <v>18167.199999999997</v>
      </c>
      <c r="J30" s="19">
        <f>J31+J32</f>
        <v>18108.300000000007</v>
      </c>
    </row>
    <row r="31" spans="1:14" ht="12" customHeight="1" x14ac:dyDescent="0.2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143</v>
      </c>
      <c r="H31" s="16">
        <v>4</v>
      </c>
      <c r="I31" s="18">
        <v>18167.199999999997</v>
      </c>
      <c r="J31" s="18">
        <v>18108.300000000007</v>
      </c>
    </row>
    <row r="32" spans="1:14" ht="12" customHeight="1" x14ac:dyDescent="0.2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144</v>
      </c>
      <c r="H32" s="16">
        <v>5</v>
      </c>
      <c r="I32" s="18"/>
      <c r="J32" s="18"/>
    </row>
    <row r="33" spans="1:10" ht="13.5" customHeight="1" x14ac:dyDescent="0.2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145</v>
      </c>
      <c r="H33" s="16">
        <v>6</v>
      </c>
      <c r="I33" s="19">
        <f>I34</f>
        <v>287.39999999999992</v>
      </c>
      <c r="J33" s="19">
        <f>J34</f>
        <v>286.49999999999994</v>
      </c>
    </row>
    <row r="34" spans="1:10" ht="16.5" customHeight="1" x14ac:dyDescent="0.2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145</v>
      </c>
      <c r="H34" s="16">
        <v>7</v>
      </c>
      <c r="I34" s="18">
        <v>287.39999999999992</v>
      </c>
      <c r="J34" s="18">
        <v>286.49999999999994</v>
      </c>
    </row>
    <row r="35" spans="1:10" ht="20.25" customHeight="1" x14ac:dyDescent="0.2">
      <c r="A35" s="13">
        <v>2</v>
      </c>
      <c r="B35" s="13">
        <v>2</v>
      </c>
      <c r="C35" s="16"/>
      <c r="D35" s="16"/>
      <c r="E35" s="16"/>
      <c r="F35" s="16"/>
      <c r="G35" s="14" t="s">
        <v>146</v>
      </c>
      <c r="H35" s="13">
        <v>8</v>
      </c>
      <c r="I35" s="15">
        <f>I36</f>
        <v>6174</v>
      </c>
      <c r="J35" s="15">
        <f>J36</f>
        <v>5910.4999999999991</v>
      </c>
    </row>
    <row r="36" spans="1:10" ht="20.25" customHeight="1" x14ac:dyDescent="0.2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147</v>
      </c>
      <c r="H36" s="16">
        <v>9</v>
      </c>
      <c r="I36" s="19">
        <f>I37+I38+I39+I40+I41+I42+I43+I44+I45+I46+I47+I48+I49+I50+I51</f>
        <v>6174</v>
      </c>
      <c r="J36" s="19">
        <f>J37+J38+J39+J40+J41+J42+J43+J44+J45+J46+J47+J48+J49+J50+J51</f>
        <v>5910.4999999999991</v>
      </c>
    </row>
    <row r="37" spans="1:10" ht="12" customHeight="1" x14ac:dyDescent="0.2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148</v>
      </c>
      <c r="H37" s="16">
        <v>10</v>
      </c>
      <c r="I37" s="18">
        <v>298.60000000000002</v>
      </c>
      <c r="J37" s="18">
        <v>257</v>
      </c>
    </row>
    <row r="38" spans="1:10" ht="23.25" customHeight="1" x14ac:dyDescent="0.2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149</v>
      </c>
      <c r="H38" s="16">
        <v>11</v>
      </c>
      <c r="I38" s="18">
        <v>17</v>
      </c>
      <c r="J38" s="18">
        <v>16.399999999999999</v>
      </c>
    </row>
    <row r="39" spans="1:10" ht="20.25" customHeight="1" x14ac:dyDescent="0.2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150</v>
      </c>
      <c r="H39" s="16">
        <v>12</v>
      </c>
      <c r="I39" s="18">
        <v>41.8</v>
      </c>
      <c r="J39" s="18">
        <v>40.9</v>
      </c>
    </row>
    <row r="40" spans="1:10" ht="26.25" customHeight="1" x14ac:dyDescent="0.2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151</v>
      </c>
      <c r="H40" s="16">
        <v>13</v>
      </c>
      <c r="I40" s="18">
        <v>389.99999999999989</v>
      </c>
      <c r="J40" s="18">
        <v>380.69999999999993</v>
      </c>
    </row>
    <row r="41" spans="1:10" ht="23.25" customHeight="1" x14ac:dyDescent="0.2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152</v>
      </c>
      <c r="H41" s="16">
        <v>14</v>
      </c>
      <c r="I41" s="18">
        <v>20.7</v>
      </c>
      <c r="J41" s="18">
        <v>19.399999999999999</v>
      </c>
    </row>
    <row r="42" spans="1:10" ht="14.25" customHeight="1" x14ac:dyDescent="0.2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153</v>
      </c>
      <c r="H42" s="16">
        <v>15</v>
      </c>
      <c r="I42" s="18">
        <v>15.699999999999998</v>
      </c>
      <c r="J42" s="18">
        <v>15.2</v>
      </c>
    </row>
    <row r="43" spans="1:10" ht="20.25" customHeight="1" x14ac:dyDescent="0.2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154</v>
      </c>
      <c r="H43" s="16">
        <v>16</v>
      </c>
      <c r="I43" s="18">
        <v>317.29999999999995</v>
      </c>
      <c r="J43" s="18">
        <v>316.8</v>
      </c>
    </row>
    <row r="44" spans="1:10" ht="23.25" customHeight="1" x14ac:dyDescent="0.2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155</v>
      </c>
      <c r="H44" s="16">
        <v>17</v>
      </c>
      <c r="I44" s="18">
        <v>1.2</v>
      </c>
      <c r="J44" s="18">
        <v>1.1000000000000001</v>
      </c>
    </row>
    <row r="45" spans="1:10" ht="20.25" customHeight="1" x14ac:dyDescent="0.2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156</v>
      </c>
      <c r="H45" s="16">
        <v>18</v>
      </c>
      <c r="I45" s="18">
        <v>973.50000000000023</v>
      </c>
      <c r="J45" s="18">
        <v>957.8</v>
      </c>
    </row>
    <row r="46" spans="1:10" ht="12" customHeight="1" x14ac:dyDescent="0.2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157</v>
      </c>
      <c r="H46" s="16">
        <v>19</v>
      </c>
      <c r="I46" s="18">
        <v>50</v>
      </c>
      <c r="J46" s="18">
        <v>48</v>
      </c>
    </row>
    <row r="47" spans="1:10" ht="20.25" customHeight="1" x14ac:dyDescent="0.2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158</v>
      </c>
      <c r="H47" s="16">
        <v>20</v>
      </c>
      <c r="I47" s="18">
        <v>28.099999999999998</v>
      </c>
      <c r="J47" s="18">
        <v>27.4</v>
      </c>
    </row>
    <row r="48" spans="1:10" ht="20.25" customHeight="1" x14ac:dyDescent="0.2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159</v>
      </c>
      <c r="H48" s="16">
        <v>21</v>
      </c>
      <c r="I48" s="18">
        <v>1735.7999999999997</v>
      </c>
      <c r="J48" s="18">
        <v>1677.8999999999999</v>
      </c>
    </row>
    <row r="49" spans="1:10" ht="27.75" customHeight="1" x14ac:dyDescent="0.2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160</v>
      </c>
      <c r="H49" s="16">
        <v>22</v>
      </c>
      <c r="I49" s="18">
        <v>179.9</v>
      </c>
      <c r="J49" s="18">
        <v>186.10000000000005</v>
      </c>
    </row>
    <row r="50" spans="1:10" ht="12" customHeight="1" x14ac:dyDescent="0.2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161</v>
      </c>
      <c r="H50" s="16">
        <v>23</v>
      </c>
      <c r="I50" s="18">
        <v>32.6</v>
      </c>
      <c r="J50" s="18">
        <v>32.1</v>
      </c>
    </row>
    <row r="51" spans="1:10" ht="22.5" customHeight="1" x14ac:dyDescent="0.2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162</v>
      </c>
      <c r="H51" s="16">
        <v>24</v>
      </c>
      <c r="I51" s="18">
        <v>2071.7999999999997</v>
      </c>
      <c r="J51" s="18">
        <v>1933.6999999999998</v>
      </c>
    </row>
    <row r="52" spans="1:10" ht="12" customHeight="1" x14ac:dyDescent="0.2">
      <c r="A52" s="13">
        <v>2</v>
      </c>
      <c r="B52" s="13">
        <v>3</v>
      </c>
      <c r="C52" s="16"/>
      <c r="D52" s="16"/>
      <c r="E52" s="16"/>
      <c r="F52" s="16"/>
      <c r="G52" s="14" t="s">
        <v>163</v>
      </c>
      <c r="H52" s="13">
        <v>25</v>
      </c>
      <c r="I52" s="15">
        <f>I53+I64</f>
        <v>37</v>
      </c>
      <c r="J52" s="15">
        <f>J53+J64</f>
        <v>36.700000000000003</v>
      </c>
    </row>
    <row r="53" spans="1:10" ht="12" customHeight="1" x14ac:dyDescent="0.2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164</v>
      </c>
      <c r="H53" s="16">
        <v>26</v>
      </c>
      <c r="I53" s="19">
        <f>I54+I57+I60</f>
        <v>37</v>
      </c>
      <c r="J53" s="19">
        <f>J54+J57+J60</f>
        <v>36.700000000000003</v>
      </c>
    </row>
    <row r="54" spans="1:10" ht="12" customHeight="1" x14ac:dyDescent="0.2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165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166</v>
      </c>
      <c r="H55" s="16">
        <v>28</v>
      </c>
      <c r="I55" s="18"/>
      <c r="J55" s="18"/>
    </row>
    <row r="56" spans="1:10" ht="15" customHeight="1" x14ac:dyDescent="0.2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167</v>
      </c>
      <c r="H56" s="16">
        <v>29</v>
      </c>
      <c r="I56" s="18"/>
      <c r="J56" s="18"/>
    </row>
    <row r="57" spans="1:10" ht="34.5" customHeight="1" x14ac:dyDescent="0.2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168</v>
      </c>
      <c r="H57" s="16">
        <v>30</v>
      </c>
      <c r="I57" s="19">
        <f>I58+I59</f>
        <v>37</v>
      </c>
      <c r="J57" s="19">
        <f>J58+J59</f>
        <v>36.700000000000003</v>
      </c>
    </row>
    <row r="58" spans="1:10" ht="21.75" customHeight="1" x14ac:dyDescent="0.2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166</v>
      </c>
      <c r="H58" s="16">
        <v>31</v>
      </c>
      <c r="I58" s="18"/>
      <c r="J58" s="18"/>
    </row>
    <row r="59" spans="1:10" ht="12" customHeight="1" x14ac:dyDescent="0.2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167</v>
      </c>
      <c r="H59" s="16">
        <v>32</v>
      </c>
      <c r="I59" s="18">
        <v>37</v>
      </c>
      <c r="J59" s="18">
        <v>36.700000000000003</v>
      </c>
    </row>
    <row r="60" spans="1:10" ht="20.25" customHeight="1" x14ac:dyDescent="0.2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169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170</v>
      </c>
      <c r="H61" s="16">
        <v>34</v>
      </c>
      <c r="I61" s="18"/>
      <c r="J61" s="18"/>
    </row>
    <row r="62" spans="1:10" ht="12" customHeight="1" x14ac:dyDescent="0.2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171</v>
      </c>
      <c r="H62" s="16">
        <v>35</v>
      </c>
      <c r="I62" s="18"/>
      <c r="J62" s="18"/>
    </row>
    <row r="63" spans="1:10" ht="12" customHeight="1" x14ac:dyDescent="0.2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172</v>
      </c>
      <c r="H63" s="16">
        <v>36</v>
      </c>
      <c r="I63" s="18"/>
      <c r="J63" s="18"/>
    </row>
    <row r="64" spans="1:10" ht="12" customHeight="1" x14ac:dyDescent="0.2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173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174</v>
      </c>
      <c r="H65" s="16">
        <v>38</v>
      </c>
      <c r="I65" s="18"/>
      <c r="J65" s="18"/>
    </row>
    <row r="66" spans="1:10" ht="12" customHeight="1" x14ac:dyDescent="0.2">
      <c r="A66" s="13">
        <v>2</v>
      </c>
      <c r="B66" s="13">
        <v>4</v>
      </c>
      <c r="C66" s="16"/>
      <c r="D66" s="16"/>
      <c r="E66" s="16"/>
      <c r="F66" s="16"/>
      <c r="G66" s="14" t="s">
        <v>175</v>
      </c>
      <c r="H66" s="13">
        <v>39</v>
      </c>
      <c r="I66" s="15">
        <f>I67</f>
        <v>691.8</v>
      </c>
      <c r="J66" s="15">
        <f>J67</f>
        <v>691.8</v>
      </c>
    </row>
    <row r="67" spans="1:10" ht="12" customHeight="1" x14ac:dyDescent="0.2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176</v>
      </c>
      <c r="H67" s="16">
        <v>40</v>
      </c>
      <c r="I67" s="19">
        <f>I68+I69</f>
        <v>691.8</v>
      </c>
      <c r="J67" s="19">
        <f>J68+J69</f>
        <v>691.8</v>
      </c>
    </row>
    <row r="68" spans="1:10" ht="12" customHeight="1" x14ac:dyDescent="0.2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177</v>
      </c>
      <c r="H68" s="16">
        <v>41</v>
      </c>
      <c r="I68" s="18">
        <v>691.8</v>
      </c>
      <c r="J68" s="18">
        <v>691.8</v>
      </c>
    </row>
    <row r="69" spans="1:10" ht="12" customHeight="1" x14ac:dyDescent="0.2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178</v>
      </c>
      <c r="H69" s="16">
        <v>42</v>
      </c>
      <c r="I69" s="18"/>
      <c r="J69" s="18"/>
    </row>
    <row r="70" spans="1:10" ht="12" customHeight="1" x14ac:dyDescent="0.2">
      <c r="A70" s="13">
        <v>2</v>
      </c>
      <c r="B70" s="13">
        <v>5</v>
      </c>
      <c r="C70" s="16"/>
      <c r="D70" s="16"/>
      <c r="E70" s="16"/>
      <c r="F70" s="16"/>
      <c r="G70" s="14" t="s">
        <v>179</v>
      </c>
      <c r="H70" s="13">
        <v>43</v>
      </c>
      <c r="I70" s="15">
        <f>I71+I74+I77</f>
        <v>106.3</v>
      </c>
      <c r="J70" s="15">
        <f>J71+J74+J77</f>
        <v>106.3</v>
      </c>
    </row>
    <row r="71" spans="1:10" ht="25.5" customHeight="1" x14ac:dyDescent="0.2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180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181</v>
      </c>
      <c r="H72" s="16">
        <v>45</v>
      </c>
      <c r="I72" s="18"/>
      <c r="J72" s="18"/>
    </row>
    <row r="73" spans="1:10" ht="23.25" customHeight="1" x14ac:dyDescent="0.2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182</v>
      </c>
      <c r="H73" s="16">
        <v>46</v>
      </c>
      <c r="I73" s="18"/>
      <c r="J73" s="18"/>
    </row>
    <row r="74" spans="1:10" ht="20.25" customHeight="1" x14ac:dyDescent="0.2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183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184</v>
      </c>
      <c r="H75" s="16">
        <v>48</v>
      </c>
      <c r="I75" s="18"/>
      <c r="J75" s="18"/>
    </row>
    <row r="76" spans="1:10" ht="20.25" customHeight="1" x14ac:dyDescent="0.2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185</v>
      </c>
      <c r="H76" s="16">
        <v>49</v>
      </c>
      <c r="I76" s="18"/>
      <c r="J76" s="18"/>
    </row>
    <row r="77" spans="1:10" ht="24.75" customHeight="1" x14ac:dyDescent="0.2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186</v>
      </c>
      <c r="H77" s="16">
        <v>50</v>
      </c>
      <c r="I77" s="19">
        <f>I78+I81</f>
        <v>106.3</v>
      </c>
      <c r="J77" s="19">
        <f>J78+J81</f>
        <v>106.3</v>
      </c>
    </row>
    <row r="78" spans="1:10" ht="35.25" customHeight="1" x14ac:dyDescent="0.2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187</v>
      </c>
      <c r="H78" s="16">
        <v>51</v>
      </c>
      <c r="I78" s="19">
        <f>I79+I80</f>
        <v>106.3</v>
      </c>
      <c r="J78" s="19">
        <f>J79+J80</f>
        <v>106.3</v>
      </c>
    </row>
    <row r="79" spans="1:10" ht="26.25" customHeight="1" x14ac:dyDescent="0.2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188</v>
      </c>
      <c r="H79" s="16">
        <v>52</v>
      </c>
      <c r="I79" s="18"/>
      <c r="J79" s="18"/>
    </row>
    <row r="80" spans="1:10" ht="20.25" customHeight="1" x14ac:dyDescent="0.2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189</v>
      </c>
      <c r="H80" s="16">
        <v>53</v>
      </c>
      <c r="I80" s="18">
        <v>106.3</v>
      </c>
      <c r="J80" s="18">
        <v>106.3</v>
      </c>
    </row>
    <row r="81" spans="1:10" ht="28.5" customHeight="1" x14ac:dyDescent="0.2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190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191</v>
      </c>
      <c r="H82" s="16">
        <v>55</v>
      </c>
      <c r="I82" s="18"/>
      <c r="J82" s="18"/>
    </row>
    <row r="83" spans="1:10" ht="20.25" customHeight="1" x14ac:dyDescent="0.2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192</v>
      </c>
      <c r="H83" s="16">
        <v>56</v>
      </c>
      <c r="I83" s="18"/>
      <c r="J83" s="18"/>
    </row>
    <row r="84" spans="1:10" ht="20.25" customHeight="1" x14ac:dyDescent="0.2">
      <c r="A84" s="13">
        <v>2</v>
      </c>
      <c r="B84" s="13">
        <v>7</v>
      </c>
      <c r="C84" s="16"/>
      <c r="D84" s="16"/>
      <c r="E84" s="16"/>
      <c r="F84" s="16"/>
      <c r="G84" s="14" t="s">
        <v>193</v>
      </c>
      <c r="H84" s="13">
        <v>57</v>
      </c>
      <c r="I84" s="15">
        <f>I85+I88+I89</f>
        <v>5904.9999999999991</v>
      </c>
      <c r="J84" s="15">
        <f>J85+J88+J89</f>
        <v>5842.1</v>
      </c>
    </row>
    <row r="85" spans="1:10" ht="24" customHeight="1" x14ac:dyDescent="0.2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194</v>
      </c>
      <c r="H85" s="16">
        <v>58</v>
      </c>
      <c r="I85" s="19">
        <f>I86+I87</f>
        <v>5684.0999999999995</v>
      </c>
      <c r="J85" s="19">
        <f>J86+J87</f>
        <v>5621.6</v>
      </c>
    </row>
    <row r="86" spans="1:10" ht="12" customHeight="1" x14ac:dyDescent="0.2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195</v>
      </c>
      <c r="H86" s="16">
        <v>59</v>
      </c>
      <c r="I86" s="18">
        <v>2931</v>
      </c>
      <c r="J86" s="18">
        <v>2901.6000000000004</v>
      </c>
    </row>
    <row r="87" spans="1:10" ht="12" customHeight="1" x14ac:dyDescent="0.2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196</v>
      </c>
      <c r="H87" s="16">
        <v>60</v>
      </c>
      <c r="I87" s="18">
        <v>2753.0999999999995</v>
      </c>
      <c r="J87" s="18">
        <v>2720.0000000000005</v>
      </c>
    </row>
    <row r="88" spans="1:10" ht="12" customHeight="1" x14ac:dyDescent="0.2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197</v>
      </c>
      <c r="H88" s="16">
        <v>61</v>
      </c>
      <c r="I88" s="18"/>
      <c r="J88" s="18"/>
    </row>
    <row r="89" spans="1:10" ht="12" customHeight="1" x14ac:dyDescent="0.2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198</v>
      </c>
      <c r="H89" s="16">
        <v>62</v>
      </c>
      <c r="I89" s="19">
        <f>I90+I91</f>
        <v>220.89999999999998</v>
      </c>
      <c r="J89" s="19">
        <f>J90+J91</f>
        <v>220.5</v>
      </c>
    </row>
    <row r="90" spans="1:10" ht="14.25" customHeight="1" x14ac:dyDescent="0.2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199</v>
      </c>
      <c r="H90" s="16">
        <v>63</v>
      </c>
      <c r="I90" s="18">
        <v>220.89999999999998</v>
      </c>
      <c r="J90" s="18">
        <v>220.5</v>
      </c>
    </row>
    <row r="91" spans="1:10" ht="18.75" customHeight="1" x14ac:dyDescent="0.2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200</v>
      </c>
      <c r="H91" s="16">
        <v>64</v>
      </c>
      <c r="I91" s="18"/>
      <c r="J91" s="18"/>
    </row>
    <row r="92" spans="1:10" ht="12" customHeight="1" x14ac:dyDescent="0.2">
      <c r="A92" s="13">
        <v>2</v>
      </c>
      <c r="B92" s="13">
        <v>8</v>
      </c>
      <c r="C92" s="16"/>
      <c r="D92" s="16"/>
      <c r="E92" s="16"/>
      <c r="F92" s="16"/>
      <c r="G92" s="14" t="s">
        <v>201</v>
      </c>
      <c r="H92" s="13">
        <v>65</v>
      </c>
      <c r="I92" s="15">
        <f>I93+I97</f>
        <v>2212.5</v>
      </c>
      <c r="J92" s="15">
        <f>J93+J97</f>
        <v>2169.2000000000003</v>
      </c>
    </row>
    <row r="93" spans="1:10" ht="20.25" customHeight="1" x14ac:dyDescent="0.2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202</v>
      </c>
      <c r="H93" s="16">
        <v>66</v>
      </c>
      <c r="I93" s="19">
        <f>I94+I95+I96</f>
        <v>1907.7</v>
      </c>
      <c r="J93" s="19">
        <f>J94+J95+J96</f>
        <v>1876.0000000000002</v>
      </c>
    </row>
    <row r="94" spans="1:10" ht="12" customHeight="1" x14ac:dyDescent="0.2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203</v>
      </c>
      <c r="H94" s="16">
        <v>67</v>
      </c>
      <c r="I94" s="18">
        <v>3</v>
      </c>
      <c r="J94" s="18">
        <v>3</v>
      </c>
    </row>
    <row r="95" spans="1:10" ht="20.25" customHeight="1" x14ac:dyDescent="0.2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204</v>
      </c>
      <c r="H95" s="16">
        <v>68</v>
      </c>
      <c r="I95" s="18">
        <v>1904.7</v>
      </c>
      <c r="J95" s="18">
        <v>1873.0000000000002</v>
      </c>
    </row>
    <row r="96" spans="1:10" ht="12" customHeight="1" x14ac:dyDescent="0.2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205</v>
      </c>
      <c r="H96" s="16">
        <v>69</v>
      </c>
      <c r="I96" s="18"/>
      <c r="J96" s="18"/>
    </row>
    <row r="97" spans="1:10" ht="15.75" customHeight="1" x14ac:dyDescent="0.2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206</v>
      </c>
      <c r="H97" s="16">
        <v>70</v>
      </c>
      <c r="I97" s="18">
        <v>304.8</v>
      </c>
      <c r="J97" s="18">
        <v>293.2</v>
      </c>
    </row>
    <row r="98" spans="1:10" ht="42" customHeight="1" x14ac:dyDescent="0.2">
      <c r="A98" s="13">
        <v>3</v>
      </c>
      <c r="B98" s="13">
        <v>1</v>
      </c>
      <c r="C98" s="13"/>
      <c r="D98" s="13"/>
      <c r="E98" s="13"/>
      <c r="F98" s="13"/>
      <c r="G98" s="14" t="s">
        <v>207</v>
      </c>
      <c r="H98" s="13">
        <v>71</v>
      </c>
      <c r="I98" s="15">
        <f>I99+I117+I122+I124+I126</f>
        <v>5386.8</v>
      </c>
      <c r="J98" s="15">
        <f>J99+J117+J122+J124+J126</f>
        <v>5091.7000000000007</v>
      </c>
    </row>
    <row r="99" spans="1:10" ht="30.75" customHeight="1" x14ac:dyDescent="0.2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208</v>
      </c>
      <c r="H99" s="16">
        <v>72</v>
      </c>
      <c r="I99" s="19">
        <f>I100+I102+I106+I111+I115</f>
        <v>5235.6000000000004</v>
      </c>
      <c r="J99" s="19">
        <f>J100+J102+J106+J111+J115</f>
        <v>4940.3000000000011</v>
      </c>
    </row>
    <row r="100" spans="1:10" ht="12" customHeight="1" x14ac:dyDescent="0.2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209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209</v>
      </c>
      <c r="H101" s="16">
        <v>74</v>
      </c>
      <c r="I101" s="18"/>
      <c r="J101" s="18"/>
    </row>
    <row r="102" spans="1:10" ht="20.25" customHeight="1" x14ac:dyDescent="0.2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210</v>
      </c>
      <c r="H102" s="16">
        <v>75</v>
      </c>
      <c r="I102" s="19">
        <f>I103+I104+I105</f>
        <v>4918.8</v>
      </c>
      <c r="J102" s="19">
        <f>J103+J104+J105</f>
        <v>4640.4000000000005</v>
      </c>
    </row>
    <row r="103" spans="1:10" ht="16.5" customHeight="1" x14ac:dyDescent="0.2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211</v>
      </c>
      <c r="H103" s="16">
        <v>76</v>
      </c>
      <c r="I103" s="18">
        <v>79.900000000000006</v>
      </c>
      <c r="J103" s="18">
        <v>69.900000000000006</v>
      </c>
    </row>
    <row r="104" spans="1:10" ht="23.25" customHeight="1" x14ac:dyDescent="0.2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212</v>
      </c>
      <c r="H104" s="16">
        <v>77</v>
      </c>
      <c r="I104" s="18">
        <v>1260</v>
      </c>
      <c r="J104" s="18">
        <v>1079.7</v>
      </c>
    </row>
    <row r="105" spans="1:10" ht="26.25" customHeight="1" x14ac:dyDescent="0.2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213</v>
      </c>
      <c r="H105" s="16">
        <v>78</v>
      </c>
      <c r="I105" s="18">
        <v>3578.9</v>
      </c>
      <c r="J105" s="18">
        <v>3490.8</v>
      </c>
    </row>
    <row r="106" spans="1:10" ht="20.25" customHeight="1" x14ac:dyDescent="0.2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214</v>
      </c>
      <c r="H106" s="16">
        <v>79</v>
      </c>
      <c r="I106" s="19">
        <f>I107+I108+I109+I110</f>
        <v>124.7</v>
      </c>
      <c r="J106" s="19">
        <f>J107+J108+J109+J110</f>
        <v>127.8</v>
      </c>
    </row>
    <row r="107" spans="1:10" ht="25.5" customHeight="1" x14ac:dyDescent="0.2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215</v>
      </c>
      <c r="H107" s="16">
        <v>80</v>
      </c>
      <c r="I107" s="18">
        <v>2.8</v>
      </c>
      <c r="J107" s="18">
        <v>2.8</v>
      </c>
    </row>
    <row r="108" spans="1:10" ht="23.25" customHeight="1" x14ac:dyDescent="0.2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216</v>
      </c>
      <c r="H108" s="16">
        <v>81</v>
      </c>
      <c r="I108" s="18">
        <v>78.100000000000009</v>
      </c>
      <c r="J108" s="18">
        <v>76.8</v>
      </c>
    </row>
    <row r="109" spans="1:10" ht="21.75" customHeight="1" x14ac:dyDescent="0.2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217</v>
      </c>
      <c r="H109" s="16">
        <v>82</v>
      </c>
      <c r="I109" s="18">
        <v>0</v>
      </c>
      <c r="J109" s="18">
        <v>0</v>
      </c>
    </row>
    <row r="110" spans="1:10" ht="21.75" customHeight="1" x14ac:dyDescent="0.2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218</v>
      </c>
      <c r="H110" s="16">
        <v>83</v>
      </c>
      <c r="I110" s="18">
        <v>43.8</v>
      </c>
      <c r="J110" s="18">
        <v>48.2</v>
      </c>
    </row>
    <row r="111" spans="1:10" ht="20.25" customHeight="1" x14ac:dyDescent="0.2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219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220</v>
      </c>
      <c r="H112" s="16">
        <v>85</v>
      </c>
      <c r="I112" s="18"/>
      <c r="J112" s="18"/>
    </row>
    <row r="113" spans="1:10" ht="25.5" customHeight="1" x14ac:dyDescent="0.2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221</v>
      </c>
      <c r="H113" s="16">
        <v>86</v>
      </c>
      <c r="I113" s="18"/>
      <c r="J113" s="18"/>
    </row>
    <row r="114" spans="1:10" ht="18" customHeight="1" x14ac:dyDescent="0.2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222</v>
      </c>
      <c r="H114" s="16">
        <v>87</v>
      </c>
      <c r="I114" s="18"/>
      <c r="J114" s="18"/>
    </row>
    <row r="115" spans="1:10" ht="24.75" customHeight="1" x14ac:dyDescent="0.2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223</v>
      </c>
      <c r="H115" s="16">
        <v>88</v>
      </c>
      <c r="I115" s="19">
        <f>I116</f>
        <v>192.1</v>
      </c>
      <c r="J115" s="19">
        <f>J116</f>
        <v>172.1</v>
      </c>
    </row>
    <row r="116" spans="1:10" ht="25.5" customHeight="1" x14ac:dyDescent="0.2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224</v>
      </c>
      <c r="H116" s="16">
        <v>89</v>
      </c>
      <c r="I116" s="18">
        <v>192.1</v>
      </c>
      <c r="J116" s="18">
        <v>172.1</v>
      </c>
    </row>
    <row r="117" spans="1:10" ht="25.5" customHeight="1" x14ac:dyDescent="0.2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225</v>
      </c>
      <c r="H117" s="16">
        <v>90</v>
      </c>
      <c r="I117" s="19">
        <f>I118+I119+I120+I121</f>
        <v>151.19999999999999</v>
      </c>
      <c r="J117" s="19">
        <f>J118+J119+J120+J121</f>
        <v>151.39999999999998</v>
      </c>
    </row>
    <row r="118" spans="1:10" ht="36" customHeight="1" x14ac:dyDescent="0.2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226</v>
      </c>
      <c r="H118" s="16">
        <v>91</v>
      </c>
      <c r="I118" s="18">
        <v>41.7</v>
      </c>
      <c r="J118" s="18">
        <v>41.9</v>
      </c>
    </row>
    <row r="119" spans="1:10" ht="12" customHeight="1" x14ac:dyDescent="0.2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227</v>
      </c>
      <c r="H119" s="16">
        <v>92</v>
      </c>
      <c r="I119" s="18"/>
      <c r="J119" s="18"/>
    </row>
    <row r="120" spans="1:10" ht="22.5" customHeight="1" x14ac:dyDescent="0.2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228</v>
      </c>
      <c r="H120" s="16">
        <v>93</v>
      </c>
      <c r="I120" s="18"/>
      <c r="J120" s="18"/>
    </row>
    <row r="121" spans="1:10" ht="24" customHeight="1" x14ac:dyDescent="0.2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229</v>
      </c>
      <c r="H121" s="16">
        <v>94</v>
      </c>
      <c r="I121" s="18">
        <v>109.49999999999999</v>
      </c>
      <c r="J121" s="18">
        <v>109.49999999999999</v>
      </c>
    </row>
    <row r="122" spans="1:10" ht="12" customHeight="1" x14ac:dyDescent="0.2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230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231</v>
      </c>
      <c r="H123" s="16">
        <v>96</v>
      </c>
      <c r="I123" s="18"/>
      <c r="J123" s="18"/>
    </row>
    <row r="124" spans="1:10" ht="23.25" customHeight="1" x14ac:dyDescent="0.2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232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232</v>
      </c>
      <c r="H125" s="16">
        <v>98</v>
      </c>
      <c r="I125" s="18"/>
      <c r="J125" s="18"/>
    </row>
    <row r="126" spans="1:10" ht="35.25" customHeight="1" x14ac:dyDescent="0.2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233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234</v>
      </c>
      <c r="H127" s="16">
        <v>100</v>
      </c>
      <c r="I127" s="18"/>
      <c r="J127" s="18"/>
    </row>
    <row r="128" spans="1:10" ht="21" customHeight="1" x14ac:dyDescent="0.2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235</v>
      </c>
      <c r="H128" s="16">
        <v>101</v>
      </c>
      <c r="I128" s="18"/>
      <c r="J128" s="18"/>
    </row>
    <row r="129" spans="1:10" ht="25.5" customHeight="1" x14ac:dyDescent="0.2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236</v>
      </c>
      <c r="H129" s="16">
        <v>102</v>
      </c>
      <c r="I129" s="18"/>
      <c r="J129" s="18"/>
    </row>
    <row r="130" spans="1:10" ht="15.75" customHeight="1" x14ac:dyDescent="0.2">
      <c r="A130" s="13"/>
      <c r="B130" s="13"/>
      <c r="C130" s="13"/>
      <c r="D130" s="13"/>
      <c r="E130" s="13"/>
      <c r="F130" s="13"/>
      <c r="G130" s="14" t="s">
        <v>237</v>
      </c>
      <c r="H130" s="13">
        <v>103</v>
      </c>
      <c r="I130" s="15">
        <f>I28+I98</f>
        <v>38968</v>
      </c>
      <c r="J130" s="15">
        <f>J28+J98</f>
        <v>38243.100000000006</v>
      </c>
    </row>
    <row r="131" spans="1:10" ht="40.5" customHeight="1" x14ac:dyDescent="0.2">
      <c r="A131" s="13">
        <v>3</v>
      </c>
      <c r="B131" s="13">
        <v>2</v>
      </c>
      <c r="C131" s="16"/>
      <c r="D131" s="16"/>
      <c r="E131" s="16"/>
      <c r="F131" s="16"/>
      <c r="G131" s="14" t="s">
        <v>238</v>
      </c>
      <c r="H131" s="13">
        <v>104</v>
      </c>
      <c r="I131" s="15">
        <f>I132+I136</f>
        <v>140.6</v>
      </c>
      <c r="J131" s="15">
        <f>J132+J136</f>
        <v>138.4</v>
      </c>
    </row>
    <row r="132" spans="1:10" ht="30.75" customHeight="1" x14ac:dyDescent="0.2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239</v>
      </c>
      <c r="H132" s="16">
        <v>105</v>
      </c>
      <c r="I132" s="19">
        <f>I133+I134+I135</f>
        <v>140.6</v>
      </c>
      <c r="J132" s="19">
        <f>J133+J134+J135</f>
        <v>138.4</v>
      </c>
    </row>
    <row r="133" spans="1:10" ht="12" customHeight="1" x14ac:dyDescent="0.2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240</v>
      </c>
      <c r="H133" s="16">
        <v>106</v>
      </c>
      <c r="I133" s="18">
        <v>140.6</v>
      </c>
      <c r="J133" s="18">
        <v>138.4</v>
      </c>
    </row>
    <row r="134" spans="1:10" ht="20.25" customHeight="1" x14ac:dyDescent="0.2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241</v>
      </c>
      <c r="H134" s="16">
        <v>107</v>
      </c>
      <c r="I134" s="18"/>
      <c r="J134" s="18"/>
    </row>
    <row r="135" spans="1:10" ht="20.25" customHeight="1" x14ac:dyDescent="0.2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242</v>
      </c>
      <c r="H135" s="16">
        <v>108</v>
      </c>
      <c r="I135" s="18"/>
      <c r="J135" s="18"/>
    </row>
    <row r="136" spans="1:10" ht="30.75" customHeight="1" x14ac:dyDescent="0.2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243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244</v>
      </c>
      <c r="H137" s="16">
        <v>110</v>
      </c>
      <c r="I137" s="18"/>
      <c r="J137" s="18"/>
    </row>
    <row r="138" spans="1:10" ht="20.25" customHeight="1" x14ac:dyDescent="0.2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241</v>
      </c>
      <c r="H138" s="16">
        <v>111</v>
      </c>
      <c r="I138" s="18"/>
      <c r="J138" s="18"/>
    </row>
    <row r="139" spans="1:10" ht="20.25" customHeight="1" x14ac:dyDescent="0.2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242</v>
      </c>
      <c r="H139" s="16">
        <v>112</v>
      </c>
      <c r="I139" s="18"/>
      <c r="J139" s="18"/>
    </row>
    <row r="140" spans="1:10" ht="30" customHeight="1" x14ac:dyDescent="0.2">
      <c r="A140" s="13">
        <v>3</v>
      </c>
      <c r="B140" s="13">
        <v>3</v>
      </c>
      <c r="C140" s="16"/>
      <c r="D140" s="16"/>
      <c r="E140" s="16"/>
      <c r="F140" s="16"/>
      <c r="G140" s="14" t="s">
        <v>245</v>
      </c>
      <c r="H140" s="13">
        <v>113</v>
      </c>
      <c r="I140" s="15">
        <f>I141+I146</f>
        <v>510.2</v>
      </c>
      <c r="J140" s="15">
        <f>J141+J146</f>
        <v>510.2</v>
      </c>
    </row>
    <row r="141" spans="1:10" ht="45" customHeight="1" x14ac:dyDescent="0.2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246</v>
      </c>
      <c r="H141" s="16">
        <v>114</v>
      </c>
      <c r="I141" s="19">
        <f>I142+I143+I144+I145</f>
        <v>510.2</v>
      </c>
      <c r="J141" s="19">
        <f>J142+J143+J144+J145</f>
        <v>510.2</v>
      </c>
    </row>
    <row r="142" spans="1:10" ht="15" customHeight="1" x14ac:dyDescent="0.2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247</v>
      </c>
      <c r="H142" s="16">
        <v>115</v>
      </c>
      <c r="I142" s="18"/>
      <c r="J142" s="18"/>
    </row>
    <row r="143" spans="1:10" ht="12" customHeight="1" x14ac:dyDescent="0.2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248</v>
      </c>
      <c r="H143" s="16">
        <v>116</v>
      </c>
      <c r="I143" s="18">
        <v>510.2</v>
      </c>
      <c r="J143" s="18">
        <v>510.2</v>
      </c>
    </row>
    <row r="144" spans="1:10" ht="20.25" customHeight="1" x14ac:dyDescent="0.2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249</v>
      </c>
      <c r="H144" s="16">
        <v>117</v>
      </c>
      <c r="I144" s="18"/>
      <c r="J144" s="18"/>
    </row>
    <row r="145" spans="1:12" ht="20.25" customHeight="1" x14ac:dyDescent="0.2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250</v>
      </c>
      <c r="H145" s="16">
        <v>118</v>
      </c>
      <c r="I145" s="18"/>
      <c r="J145" s="18"/>
    </row>
    <row r="146" spans="1:12" ht="43.5" customHeight="1" x14ac:dyDescent="0.2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251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247</v>
      </c>
      <c r="H147" s="16">
        <v>120</v>
      </c>
      <c r="I147" s="18"/>
      <c r="J147" s="18"/>
    </row>
    <row r="148" spans="1:12" ht="12" customHeight="1" x14ac:dyDescent="0.2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248</v>
      </c>
      <c r="H148" s="16">
        <v>121</v>
      </c>
      <c r="I148" s="18"/>
      <c r="J148" s="18"/>
    </row>
    <row r="149" spans="1:12" ht="20.25" customHeight="1" x14ac:dyDescent="0.2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249</v>
      </c>
      <c r="H149" s="16">
        <v>122</v>
      </c>
      <c r="I149" s="18"/>
      <c r="J149" s="18"/>
    </row>
    <row r="150" spans="1:12" ht="20.25" customHeight="1" x14ac:dyDescent="0.2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250</v>
      </c>
      <c r="H150" s="16">
        <v>123</v>
      </c>
      <c r="I150" s="18"/>
      <c r="J150" s="18"/>
    </row>
    <row r="151" spans="1:12" ht="12" customHeight="1" x14ac:dyDescent="0.2">
      <c r="A151" s="16"/>
      <c r="B151" s="16"/>
      <c r="C151" s="16"/>
      <c r="D151" s="16"/>
      <c r="E151" s="16"/>
      <c r="F151" s="16"/>
      <c r="G151" s="14" t="s">
        <v>252</v>
      </c>
      <c r="H151" s="13">
        <v>124</v>
      </c>
      <c r="I151" s="15">
        <f>I130+I131+I140</f>
        <v>39618.799999999996</v>
      </c>
      <c r="J151" s="15">
        <f>J130+J131+J140</f>
        <v>38891.700000000004</v>
      </c>
    </row>
    <row r="154" spans="1:12" ht="12" customHeight="1" x14ac:dyDescent="0.2"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</row>
    <row r="155" spans="1:12" ht="12" customHeight="1" x14ac:dyDescent="0.2">
      <c r="B155" s="80" t="s">
        <v>253</v>
      </c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  <row r="156" spans="1:12" ht="12" customHeight="1" x14ac:dyDescent="0.2">
      <c r="B156" s="81" t="s">
        <v>254</v>
      </c>
      <c r="C156" s="81"/>
      <c r="D156" s="81"/>
      <c r="E156" s="81"/>
      <c r="F156" s="81"/>
      <c r="G156" s="81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E16" sqref="E16"/>
    </sheetView>
  </sheetViews>
  <sheetFormatPr defaultRowHeight="12.75" x14ac:dyDescent="0.2"/>
  <cols>
    <col min="1" max="1" width="11" style="86" customWidth="1"/>
    <col min="2" max="2" width="45.5" style="86" customWidth="1"/>
    <col min="3" max="3" width="3.6640625" style="86" customWidth="1"/>
    <col min="4" max="4" width="18.1640625" style="86" customWidth="1"/>
    <col min="5" max="5" width="17.6640625" style="86" customWidth="1"/>
    <col min="6" max="16384" width="9.33203125" style="86"/>
  </cols>
  <sheetData>
    <row r="1" spans="1:6" ht="15.75" customHeight="1" x14ac:dyDescent="0.2">
      <c r="A1" s="82" t="s">
        <v>255</v>
      </c>
      <c r="B1" s="83"/>
      <c r="C1" s="84"/>
      <c r="D1" s="84"/>
      <c r="E1" s="85"/>
    </row>
    <row r="2" spans="1:6" ht="10.5" customHeight="1" x14ac:dyDescent="0.2">
      <c r="A2" s="85"/>
      <c r="B2" s="87" t="s">
        <v>256</v>
      </c>
      <c r="C2" s="88"/>
      <c r="D2" s="88"/>
      <c r="E2" s="85"/>
    </row>
    <row r="3" spans="1:6" x14ac:dyDescent="0.2">
      <c r="A3" s="89"/>
      <c r="B3" s="89"/>
      <c r="C3" s="90"/>
      <c r="D3" s="91" t="s">
        <v>132</v>
      </c>
      <c r="E3" s="92"/>
      <c r="F3" s="93">
        <v>19</v>
      </c>
    </row>
    <row r="4" spans="1:6" x14ac:dyDescent="0.2">
      <c r="A4" s="94"/>
      <c r="B4" s="94"/>
      <c r="C4" s="94"/>
      <c r="D4" s="95"/>
      <c r="E4" s="96" t="s">
        <v>257</v>
      </c>
    </row>
    <row r="5" spans="1:6" ht="12.75" customHeight="1" x14ac:dyDescent="0.2">
      <c r="A5" s="97" t="s">
        <v>258</v>
      </c>
      <c r="B5" s="98" t="s">
        <v>259</v>
      </c>
      <c r="C5" s="98" t="s">
        <v>18</v>
      </c>
      <c r="D5" s="98" t="s">
        <v>260</v>
      </c>
      <c r="E5" s="99" t="s">
        <v>20</v>
      </c>
    </row>
    <row r="6" spans="1:6" ht="37.5" customHeight="1" x14ac:dyDescent="0.2">
      <c r="A6" s="100"/>
      <c r="B6" s="101"/>
      <c r="C6" s="101"/>
      <c r="D6" s="102"/>
      <c r="E6" s="103"/>
    </row>
    <row r="7" spans="1:6" ht="15" customHeight="1" x14ac:dyDescent="0.2">
      <c r="A7" s="104" t="s">
        <v>261</v>
      </c>
      <c r="B7" s="105" t="s">
        <v>262</v>
      </c>
      <c r="C7" s="106" t="s">
        <v>263</v>
      </c>
      <c r="D7" s="106" t="s">
        <v>264</v>
      </c>
      <c r="E7" s="107">
        <v>5</v>
      </c>
    </row>
    <row r="8" spans="1:6" ht="12.75" customHeight="1" x14ac:dyDescent="0.2">
      <c r="A8" s="108">
        <v>1</v>
      </c>
      <c r="B8" s="109" t="s">
        <v>265</v>
      </c>
      <c r="C8" s="110">
        <v>1</v>
      </c>
      <c r="D8" s="111">
        <v>3443.4</v>
      </c>
      <c r="E8" s="112">
        <v>3425.6</v>
      </c>
    </row>
    <row r="9" spans="1:6" ht="12.75" customHeight="1" x14ac:dyDescent="0.2">
      <c r="A9" s="113">
        <v>2</v>
      </c>
      <c r="B9" s="114" t="s">
        <v>266</v>
      </c>
      <c r="C9" s="115">
        <v>2</v>
      </c>
      <c r="D9" s="116">
        <v>30.3</v>
      </c>
      <c r="E9" s="117">
        <v>27.5</v>
      </c>
    </row>
    <row r="10" spans="1:6" s="118" customFormat="1" ht="12.75" customHeight="1" x14ac:dyDescent="0.2">
      <c r="A10" s="113">
        <v>3</v>
      </c>
      <c r="B10" s="114" t="s">
        <v>267</v>
      </c>
      <c r="C10" s="115">
        <v>3</v>
      </c>
      <c r="D10" s="116">
        <v>839.9</v>
      </c>
      <c r="E10" s="117">
        <v>839.9</v>
      </c>
    </row>
    <row r="11" spans="1:6" s="118" customFormat="1" ht="12.75" customHeight="1" x14ac:dyDescent="0.2">
      <c r="A11" s="113">
        <v>4</v>
      </c>
      <c r="B11" s="114" t="s">
        <v>268</v>
      </c>
      <c r="C11" s="115">
        <v>4</v>
      </c>
      <c r="D11" s="116">
        <v>4348.1000000000004</v>
      </c>
      <c r="E11" s="117">
        <v>4254</v>
      </c>
    </row>
    <row r="12" spans="1:6" s="118" customFormat="1" ht="12.75" customHeight="1" x14ac:dyDescent="0.2">
      <c r="A12" s="113">
        <v>5</v>
      </c>
      <c r="B12" s="114" t="s">
        <v>269</v>
      </c>
      <c r="C12" s="115">
        <v>5</v>
      </c>
      <c r="D12" s="116">
        <v>1190.9000000000001</v>
      </c>
      <c r="E12" s="117">
        <v>1087.8</v>
      </c>
    </row>
    <row r="13" spans="1:6" s="118" customFormat="1" ht="12.75" customHeight="1" x14ac:dyDescent="0.2">
      <c r="A13" s="113">
        <v>6</v>
      </c>
      <c r="B13" s="114" t="s">
        <v>270</v>
      </c>
      <c r="C13" s="115">
        <v>6</v>
      </c>
      <c r="D13" s="116">
        <v>1278.0999999999999</v>
      </c>
      <c r="E13" s="117">
        <v>1198</v>
      </c>
    </row>
    <row r="14" spans="1:6" s="118" customFormat="1" ht="12.75" customHeight="1" x14ac:dyDescent="0.2">
      <c r="A14" s="113">
        <v>7</v>
      </c>
      <c r="B14" s="114" t="s">
        <v>271</v>
      </c>
      <c r="C14" s="115">
        <v>7</v>
      </c>
      <c r="D14" s="116">
        <v>390.5</v>
      </c>
      <c r="E14" s="117">
        <v>402.7</v>
      </c>
    </row>
    <row r="15" spans="1:6" s="118" customFormat="1" ht="15" customHeight="1" x14ac:dyDescent="0.2">
      <c r="A15" s="113">
        <v>8</v>
      </c>
      <c r="B15" s="114" t="s">
        <v>272</v>
      </c>
      <c r="C15" s="115">
        <v>8</v>
      </c>
      <c r="D15" s="116">
        <v>4414.7</v>
      </c>
      <c r="E15" s="117">
        <v>4406.5</v>
      </c>
    </row>
    <row r="16" spans="1:6" s="118" customFormat="1" ht="14.25" customHeight="1" x14ac:dyDescent="0.2">
      <c r="A16" s="113">
        <v>9</v>
      </c>
      <c r="B16" s="114" t="s">
        <v>273</v>
      </c>
      <c r="C16" s="115">
        <v>9</v>
      </c>
      <c r="D16" s="116">
        <v>14097.7</v>
      </c>
      <c r="E16" s="117">
        <f>13811.9+0.1</f>
        <v>13812</v>
      </c>
    </row>
    <row r="17" spans="1:6" s="118" customFormat="1" ht="12.75" customHeight="1" x14ac:dyDescent="0.2">
      <c r="A17" s="113">
        <v>10</v>
      </c>
      <c r="B17" s="114" t="s">
        <v>274</v>
      </c>
      <c r="C17" s="115">
        <v>10</v>
      </c>
      <c r="D17" s="116">
        <v>8934.4</v>
      </c>
      <c r="E17" s="117">
        <v>8789.1</v>
      </c>
    </row>
    <row r="18" spans="1:6" s="118" customFormat="1" ht="12.75" customHeight="1" x14ac:dyDescent="0.2">
      <c r="A18" s="119"/>
      <c r="B18" s="120" t="s">
        <v>275</v>
      </c>
      <c r="C18" s="121">
        <v>11</v>
      </c>
      <c r="D18" s="122">
        <f>D8+D9+D10+D11+D12+D13+D14+D15+D16+D17</f>
        <v>38968</v>
      </c>
      <c r="E18" s="122">
        <f>E8+E9+E10+E11+E12+E13+E14+E15+E16+E17</f>
        <v>38243.1</v>
      </c>
    </row>
    <row r="19" spans="1:6" s="118" customFormat="1" ht="26.25" customHeight="1" x14ac:dyDescent="0.2">
      <c r="A19" s="119"/>
      <c r="B19" s="123" t="s">
        <v>276</v>
      </c>
      <c r="C19" s="115">
        <v>12</v>
      </c>
      <c r="D19" s="116">
        <v>140.6</v>
      </c>
      <c r="E19" s="124">
        <v>138.4</v>
      </c>
    </row>
    <row r="20" spans="1:6" s="118" customFormat="1" ht="25.5" customHeight="1" x14ac:dyDescent="0.2">
      <c r="A20" s="119"/>
      <c r="B20" s="123" t="s">
        <v>277</v>
      </c>
      <c r="C20" s="115">
        <v>13</v>
      </c>
      <c r="D20" s="116">
        <v>510.2</v>
      </c>
      <c r="E20" s="124">
        <v>510.2</v>
      </c>
    </row>
    <row r="21" spans="1:6" s="118" customFormat="1" ht="20.25" customHeight="1" x14ac:dyDescent="0.2">
      <c r="A21" s="119"/>
      <c r="B21" s="120" t="s">
        <v>278</v>
      </c>
      <c r="C21" s="121">
        <v>14</v>
      </c>
      <c r="D21" s="125">
        <f>D18+D19+D20</f>
        <v>39618.799999999996</v>
      </c>
      <c r="E21" s="125">
        <f>E18+E19+E20</f>
        <v>38891.699999999997</v>
      </c>
    </row>
    <row r="22" spans="1:6" s="118" customFormat="1" ht="30.75" customHeight="1" x14ac:dyDescent="0.2">
      <c r="A22" s="119"/>
      <c r="B22" s="120" t="s">
        <v>279</v>
      </c>
      <c r="C22" s="121">
        <v>15</v>
      </c>
      <c r="D22" s="126" t="s">
        <v>280</v>
      </c>
      <c r="E22" s="122">
        <f>E23+E25+E26</f>
        <v>467.7</v>
      </c>
    </row>
    <row r="23" spans="1:6" s="118" customFormat="1" ht="15.75" customHeight="1" x14ac:dyDescent="0.2">
      <c r="A23" s="119"/>
      <c r="B23" s="123" t="s">
        <v>281</v>
      </c>
      <c r="C23" s="127">
        <v>16</v>
      </c>
      <c r="D23" s="128" t="s">
        <v>280</v>
      </c>
      <c r="E23" s="124">
        <v>467.7</v>
      </c>
    </row>
    <row r="24" spans="1:6" s="118" customFormat="1" ht="15.75" customHeight="1" x14ac:dyDescent="0.2">
      <c r="A24" s="119"/>
      <c r="B24" s="123" t="s">
        <v>282</v>
      </c>
      <c r="C24" s="127">
        <v>17</v>
      </c>
      <c r="D24" s="128" t="s">
        <v>280</v>
      </c>
      <c r="E24" s="124">
        <v>467.7</v>
      </c>
    </row>
    <row r="25" spans="1:6" s="118" customFormat="1" ht="18" customHeight="1" x14ac:dyDescent="0.2">
      <c r="A25" s="119"/>
      <c r="B25" s="123" t="s">
        <v>283</v>
      </c>
      <c r="C25" s="127">
        <v>18</v>
      </c>
      <c r="D25" s="128" t="s">
        <v>280</v>
      </c>
      <c r="E25" s="124"/>
    </row>
    <row r="26" spans="1:6" s="118" customFormat="1" ht="24.75" customHeight="1" x14ac:dyDescent="0.2">
      <c r="A26" s="119"/>
      <c r="B26" s="123" t="s">
        <v>284</v>
      </c>
      <c r="C26" s="127">
        <v>19</v>
      </c>
      <c r="D26" s="128" t="s">
        <v>280</v>
      </c>
      <c r="E26" s="124"/>
    </row>
    <row r="27" spans="1:6" s="118" customFormat="1" ht="15.75" customHeight="1" x14ac:dyDescent="0.2">
      <c r="A27" s="129" t="s">
        <v>285</v>
      </c>
      <c r="B27" s="130"/>
      <c r="C27" s="131"/>
      <c r="D27" s="132"/>
      <c r="E27" s="133"/>
    </row>
    <row r="28" spans="1:6" s="118" customFormat="1" ht="15.75" customHeight="1" x14ac:dyDescent="0.2">
      <c r="A28" s="134"/>
      <c r="B28" s="135"/>
      <c r="C28" s="131"/>
      <c r="D28" s="132"/>
      <c r="E28" s="133"/>
    </row>
    <row r="29" spans="1:6" ht="23.25" customHeight="1" x14ac:dyDescent="0.2">
      <c r="A29" s="136"/>
      <c r="B29" s="137"/>
      <c r="C29" s="137"/>
      <c r="D29" s="137"/>
      <c r="E29" s="137"/>
      <c r="F29" s="138"/>
    </row>
    <row r="30" spans="1:6" x14ac:dyDescent="0.2">
      <c r="A30" s="139" t="s">
        <v>286</v>
      </c>
      <c r="B30" s="140"/>
      <c r="C30" s="140"/>
      <c r="D30" s="140"/>
      <c r="E30" s="141"/>
      <c r="F30" s="141"/>
    </row>
    <row r="31" spans="1:6" x14ac:dyDescent="0.2">
      <c r="A31" s="142"/>
      <c r="B31" s="143"/>
      <c r="C31" s="143"/>
      <c r="D31" s="143"/>
      <c r="E31" s="143"/>
    </row>
  </sheetData>
  <sheetProtection password="CEF7" sheet="1" objects="1" scenarios="1" selectLockedCell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4803149606299213" right="0.39370078740157483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2-sav.</vt:lpstr>
      <vt:lpstr>SB-2-suvestine</vt:lpstr>
      <vt:lpstr>'1-sav.(pajamos)'!Print_Titles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2023-05-10T05:21:21Z</dcterms:created>
  <dcterms:modified xsi:type="dcterms:W3CDTF">2023-05-10T05:22:03Z</dcterms:modified>
</cp:coreProperties>
</file>